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ENNA\PNRR\Bandi a Cascata\ON FOODS\"/>
    </mc:Choice>
  </mc:AlternateContent>
  <xr:revisionPtr revIDLastSave="0" documentId="13_ncr:1_{ADE6B45E-16C9-44F6-AB25-273A98A2A0B0}" xr6:coauthVersionLast="47" xr6:coauthVersionMax="47" xr10:uidLastSave="{00000000-0000-0000-0000-000000000000}"/>
  <bookViews>
    <workbookView xWindow="15" yWindow="0" windowWidth="28155" windowHeight="15600" xr2:uid="{EB7F0F83-C4EF-4270-BDF5-06A3FB4B44B8}"/>
  </bookViews>
  <sheets>
    <sheet name="BUDGET" sheetId="4" r:id="rId1"/>
    <sheet name="Etichette" sheetId="5" state="hidden" r:id="rId2"/>
    <sheet name="Tabella_AGEVOLAZIONI" sheetId="7" r:id="rId3"/>
    <sheet name="Percentuali maggiorazioni" sheetId="8" r:id="rId4"/>
  </sheets>
  <definedNames>
    <definedName name="_xlnm._FilterDatabase" localSheetId="0" hidden="1">BUDGET!$A$2:$L$74</definedName>
    <definedName name="AGEVOLAZIONI">'Percentuali maggiorazioni'!$C$1:$H$4</definedName>
    <definedName name="aiuti">Etichette!$A$2:$A$3</definedName>
    <definedName name="COSTO_TOTALE">BUDGET!$L$76</definedName>
    <definedName name="imprese">Etichette!$B$2:$B$4</definedName>
    <definedName name="sede">Etichette!$C$2:$C$3</definedName>
    <definedName name="TOTALE_AGEVOLAZIONE">BUDGET!$K$76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8" l="1"/>
  <c r="D3" i="8"/>
  <c r="D4" i="8"/>
  <c r="D5" i="8"/>
  <c r="D6" i="8"/>
  <c r="D7" i="8"/>
  <c r="D8" i="8"/>
  <c r="D9" i="8"/>
  <c r="D1" i="8"/>
  <c r="J76" i="4" l="1"/>
  <c r="H76" i="4"/>
  <c r="G76" i="4"/>
  <c r="F76" i="4"/>
  <c r="I74" i="4"/>
  <c r="I73" i="4"/>
  <c r="I72" i="4"/>
  <c r="I71" i="4"/>
  <c r="I70" i="4"/>
  <c r="I69" i="4"/>
  <c r="I68" i="4"/>
  <c r="I67" i="4"/>
  <c r="I66" i="4"/>
  <c r="K66" i="4" s="1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K42" i="4" s="1"/>
  <c r="I41" i="4"/>
  <c r="I40" i="4"/>
  <c r="I39" i="4"/>
  <c r="L41" i="4" l="1"/>
  <c r="K41" i="4"/>
  <c r="L49" i="4"/>
  <c r="K49" i="4"/>
  <c r="L57" i="4"/>
  <c r="K57" i="4"/>
  <c r="L65" i="4"/>
  <c r="K65" i="4"/>
  <c r="L73" i="4"/>
  <c r="K73" i="4"/>
  <c r="L45" i="4"/>
  <c r="K45" i="4"/>
  <c r="L53" i="4"/>
  <c r="K53" i="4"/>
  <c r="L61" i="4"/>
  <c r="K61" i="4"/>
  <c r="L69" i="4"/>
  <c r="K69" i="4"/>
  <c r="L46" i="4"/>
  <c r="K46" i="4"/>
  <c r="L54" i="4"/>
  <c r="K54" i="4"/>
  <c r="L62" i="4"/>
  <c r="K62" i="4"/>
  <c r="L70" i="4"/>
  <c r="K70" i="4"/>
  <c r="L39" i="4"/>
  <c r="K39" i="4"/>
  <c r="L47" i="4"/>
  <c r="K47" i="4"/>
  <c r="L55" i="4"/>
  <c r="K55" i="4"/>
  <c r="L63" i="4"/>
  <c r="K63" i="4"/>
  <c r="L71" i="4"/>
  <c r="K71" i="4"/>
  <c r="L40" i="4"/>
  <c r="K40" i="4"/>
  <c r="L48" i="4"/>
  <c r="K48" i="4"/>
  <c r="L56" i="4"/>
  <c r="K56" i="4"/>
  <c r="L64" i="4"/>
  <c r="K64" i="4"/>
  <c r="L72" i="4"/>
  <c r="K72" i="4"/>
  <c r="L43" i="4"/>
  <c r="K43" i="4"/>
  <c r="L59" i="4"/>
  <c r="K59" i="4"/>
  <c r="L67" i="4"/>
  <c r="K67" i="4"/>
  <c r="L50" i="4"/>
  <c r="K50" i="4"/>
  <c r="L58" i="4"/>
  <c r="K58" i="4"/>
  <c r="L74" i="4"/>
  <c r="K74" i="4"/>
  <c r="L51" i="4"/>
  <c r="K51" i="4"/>
  <c r="L44" i="4"/>
  <c r="K44" i="4"/>
  <c r="L52" i="4"/>
  <c r="K52" i="4"/>
  <c r="L60" i="4"/>
  <c r="K60" i="4"/>
  <c r="L68" i="4"/>
  <c r="K68" i="4"/>
  <c r="L66" i="4"/>
  <c r="L42" i="4"/>
  <c r="I38" i="4"/>
  <c r="I37" i="4"/>
  <c r="I36" i="4"/>
  <c r="K36" i="4" s="1"/>
  <c r="I35" i="4"/>
  <c r="I34" i="4"/>
  <c r="I33" i="4"/>
  <c r="K33" i="4" s="1"/>
  <c r="I32" i="4"/>
  <c r="I31" i="4"/>
  <c r="I30" i="4"/>
  <c r="K30" i="4" s="1"/>
  <c r="I29" i="4"/>
  <c r="I28" i="4"/>
  <c r="I27" i="4"/>
  <c r="K27" i="4" s="1"/>
  <c r="I26" i="4"/>
  <c r="I25" i="4"/>
  <c r="I24" i="4"/>
  <c r="K24" i="4" s="1"/>
  <c r="I23" i="4"/>
  <c r="K23" i="4" s="1"/>
  <c r="I22" i="4"/>
  <c r="K22" i="4" s="1"/>
  <c r="I21" i="4"/>
  <c r="K21" i="4" s="1"/>
  <c r="I20" i="4"/>
  <c r="I19" i="4"/>
  <c r="I18" i="4"/>
  <c r="K18" i="4" s="1"/>
  <c r="I17" i="4"/>
  <c r="I16" i="4"/>
  <c r="I15" i="4"/>
  <c r="K15" i="4" s="1"/>
  <c r="I14" i="4"/>
  <c r="K14" i="4" s="1"/>
  <c r="I13" i="4"/>
  <c r="K13" i="4" s="1"/>
  <c r="I12" i="4"/>
  <c r="K12" i="4" s="1"/>
  <c r="I11" i="4"/>
  <c r="K11" i="4" s="1"/>
  <c r="I10" i="4"/>
  <c r="K10" i="4" s="1"/>
  <c r="I9" i="4"/>
  <c r="K9" i="4" s="1"/>
  <c r="I8" i="4"/>
  <c r="K8" i="4" s="1"/>
  <c r="I7" i="4"/>
  <c r="K7" i="4" s="1"/>
  <c r="I6" i="4"/>
  <c r="K6" i="4" s="1"/>
  <c r="I5" i="4"/>
  <c r="K5" i="4" s="1"/>
  <c r="I4" i="4"/>
  <c r="K4" i="4" s="1"/>
  <c r="I3" i="4"/>
  <c r="K3" i="4" s="1"/>
  <c r="L35" i="4" l="1"/>
  <c r="K35" i="4"/>
  <c r="L20" i="4"/>
  <c r="K20" i="4"/>
  <c r="L28" i="4"/>
  <c r="K28" i="4"/>
  <c r="L29" i="4"/>
  <c r="K29" i="4"/>
  <c r="L37" i="4"/>
  <c r="K37" i="4"/>
  <c r="L38" i="4"/>
  <c r="K38" i="4"/>
  <c r="L19" i="4"/>
  <c r="K19" i="4"/>
  <c r="L31" i="4"/>
  <c r="K31" i="4"/>
  <c r="L16" i="4"/>
  <c r="K16" i="4"/>
  <c r="L32" i="4"/>
  <c r="K32" i="4"/>
  <c r="L17" i="4"/>
  <c r="K17" i="4"/>
  <c r="L25" i="4"/>
  <c r="K25" i="4"/>
  <c r="L26" i="4"/>
  <c r="K26" i="4"/>
  <c r="L34" i="4"/>
  <c r="K34" i="4"/>
  <c r="L11" i="4"/>
  <c r="L13" i="4"/>
  <c r="L14" i="4"/>
  <c r="L7" i="4"/>
  <c r="L10" i="4"/>
  <c r="L8" i="4"/>
  <c r="L22" i="4"/>
  <c r="L23" i="4"/>
  <c r="L5" i="4"/>
  <c r="L4" i="4"/>
  <c r="L24" i="4"/>
  <c r="L9" i="4"/>
  <c r="L18" i="4"/>
  <c r="L6" i="4"/>
  <c r="L30" i="4"/>
  <c r="L15" i="4"/>
  <c r="L27" i="4"/>
  <c r="L3" i="4"/>
  <c r="L36" i="4"/>
  <c r="L33" i="4"/>
  <c r="L12" i="4"/>
  <c r="L21" i="4"/>
  <c r="I76" i="4"/>
  <c r="K76" i="4" l="1"/>
  <c r="L76" i="4"/>
  <c r="R2" i="4" s="1"/>
  <c r="S2" i="4" s="1"/>
  <c r="T2" i="4" l="1"/>
  <c r="U2" i="4" s="1"/>
  <c r="N2" i="4"/>
  <c r="O2" i="4" s="1"/>
  <c r="P2" i="4"/>
  <c r="Q2" i="4" s="1"/>
</calcChain>
</file>

<file path=xl/sharedStrings.xml><?xml version="1.0" encoding="utf-8"?>
<sst xmlns="http://schemas.openxmlformats.org/spreadsheetml/2006/main" count="351" uniqueCount="51">
  <si>
    <t>PARTNER</t>
  </si>
  <si>
    <t>ATTIVITA'</t>
  </si>
  <si>
    <t>Ricerca fondamentale</t>
  </si>
  <si>
    <t>Ricerca industriale</t>
  </si>
  <si>
    <t>Sviluppo sperimentale</t>
  </si>
  <si>
    <t>MATERIALI, ATTREZZATURE E LICENZE</t>
  </si>
  <si>
    <t>PERSONALE</t>
  </si>
  <si>
    <t>CONSULENZA SPECIALISTICA</t>
  </si>
  <si>
    <t>COSTI INDIRETTI</t>
  </si>
  <si>
    <t>VOCI DI BUDGET</t>
  </si>
  <si>
    <t>TOTALE</t>
  </si>
  <si>
    <t>BENEFICIARIO AIUTI DI STATO (S/N)</t>
  </si>
  <si>
    <t>ALTRE TIPOLOGIE DI SPESE</t>
  </si>
  <si>
    <t>WP</t>
  </si>
  <si>
    <t>WP 1</t>
  </si>
  <si>
    <t>WP 2</t>
  </si>
  <si>
    <t>WP 3</t>
  </si>
  <si>
    <t>WP …</t>
  </si>
  <si>
    <t>% Ricerca industriale/Sviluppo Sperimentale (almeno 50%)</t>
  </si>
  <si>
    <t>Se impresa, indicare dimensione</t>
  </si>
  <si>
    <t>% costo totale destinato a Grandi imprese (MAX 30%)</t>
  </si>
  <si>
    <t>IMPRESE</t>
  </si>
  <si>
    <t>AIUTI STATO</t>
  </si>
  <si>
    <t>S</t>
  </si>
  <si>
    <t>N</t>
  </si>
  <si>
    <t>SEDE</t>
  </si>
  <si>
    <t>Centro/Nord</t>
  </si>
  <si>
    <t>Sud</t>
  </si>
  <si>
    <t xml:space="preserve">CASELLE DI CONTROLLO
</t>
  </si>
  <si>
    <t>% costo totale destinato a imprese (almeno 60%)</t>
  </si>
  <si>
    <t>Micro/Piccola</t>
  </si>
  <si>
    <t>Media</t>
  </si>
  <si>
    <t>Grande</t>
  </si>
  <si>
    <t>COSTO TOTALE</t>
  </si>
  <si>
    <t>AGEVOLAZIONE</t>
  </si>
  <si>
    <t>Ambiti finanziabili</t>
  </si>
  <si>
    <t xml:space="preserve">Soggetti che svolgono prevalentemente attività NON economica </t>
  </si>
  <si>
    <t>Soggetti che svolgono prevalentemente attività economica</t>
  </si>
  <si>
    <t>Grande Impresa</t>
  </si>
  <si>
    <t>Media Impresa</t>
  </si>
  <si>
    <t>Piccola Impresa</t>
  </si>
  <si>
    <t xml:space="preserve">Ricerca fondamentale </t>
  </si>
  <si>
    <t xml:space="preserve">Ricerca industriale </t>
  </si>
  <si>
    <t xml:space="preserve">Ricerca Industriale: Maggiorazione per collaborazione e/o diffusione </t>
  </si>
  <si>
    <t xml:space="preserve">Sviluppo sperimentale </t>
  </si>
  <si>
    <t xml:space="preserve">Sviluppo Sperimentale: Maggiorazione per collaborazione e/o diffusione </t>
  </si>
  <si>
    <r>
      <t xml:space="preserve">SPOKE 5 - BUDGET PROGETTO XXX
</t>
    </r>
    <r>
      <rPr>
        <b/>
        <i/>
        <sz val="12"/>
        <color rgb="FFFF0000"/>
        <rFont val="Calibri"/>
        <family val="2"/>
        <scheme val="minor"/>
      </rPr>
      <t>N. B.:  - le celle in grigio si autocompilano
- utilizzare esclusivamente le opzioni dei menu  a tendina nelle colonne B, C</t>
    </r>
  </si>
  <si>
    <t>s</t>
  </si>
  <si>
    <t>1 (Coordinatore)</t>
  </si>
  <si>
    <r>
      <rPr>
        <b/>
        <sz val="14"/>
        <color rgb="FFFF0000"/>
        <rFont val="Calibri"/>
        <family val="2"/>
        <scheme val="minor"/>
      </rPr>
      <t>IMPORTANTE:</t>
    </r>
    <r>
      <rPr>
        <b/>
        <sz val="11"/>
        <color rgb="FFFF0000"/>
        <rFont val="Calibri"/>
        <family val="2"/>
        <scheme val="minor"/>
      </rPr>
      <t xml:space="preserve">
1)</t>
    </r>
    <r>
      <rPr>
        <sz val="11"/>
        <color rgb="FFFF0000"/>
        <rFont val="Calibri"/>
        <family val="2"/>
        <scheme val="minor"/>
      </rPr>
      <t xml:space="preserve"> per il corretto calcolo delle agevolazioni e il funzionamento delle caselle di controllo, occorre sempre compilare la </t>
    </r>
    <r>
      <rPr>
        <b/>
        <sz val="11"/>
        <color rgb="FFFF0000"/>
        <rFont val="Calibri"/>
        <family val="2"/>
        <scheme val="minor"/>
      </rPr>
      <t>colonna B</t>
    </r>
    <r>
      <rPr>
        <sz val="11"/>
        <color rgb="FFFF0000"/>
        <rFont val="Calibri"/>
        <family val="2"/>
        <scheme val="minor"/>
      </rPr>
      <t xml:space="preserve"> indicando S per le imprese e N per gli organismi di ricerca.
</t>
    </r>
    <r>
      <rPr>
        <b/>
        <sz val="11"/>
        <color rgb="FFFF0000"/>
        <rFont val="Calibri"/>
        <family val="2"/>
        <scheme val="minor"/>
      </rPr>
      <t>2)</t>
    </r>
    <r>
      <rPr>
        <sz val="11"/>
        <color rgb="FFFF0000"/>
        <rFont val="Calibri"/>
        <family val="2"/>
        <scheme val="minor"/>
      </rPr>
      <t xml:space="preserve"> per il corretto calcolo delle agevolazioni, le imprese devono sempre indicare anche la dimensione nella</t>
    </r>
    <r>
      <rPr>
        <b/>
        <sz val="11"/>
        <color rgb="FFFF0000"/>
        <rFont val="Calibri"/>
        <family val="2"/>
        <scheme val="minor"/>
      </rPr>
      <t xml:space="preserve"> colonna C</t>
    </r>
    <r>
      <rPr>
        <sz val="11"/>
        <color rgb="FFFF0000"/>
        <rFont val="Calibri"/>
        <family val="2"/>
        <scheme val="minor"/>
      </rPr>
      <t xml:space="preserve">
</t>
    </r>
  </si>
  <si>
    <t>% costo totale destinato a Micro/piccole e Medie imprese (MAX 70%)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</si>
</sst>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3" tint="-0.499984740745262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medium">
        <color rgb="FFFF0000"/>
      </top>
      <bottom/>
      <diagonal/>
    </border>
    <border>
      <left/>
      <right/>
      <top/>
      <bottom style="medium">
        <color rgb="FFFF0000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7">
    <xf numFmtId="0" fontId="0" fillId="0" borderId="0" xfId="0"/>
    <xf numFmtId="0" fontId="0" fillId="2" borderId="0" xfId="0" applyFill="1"/>
    <xf numFmtId="0" fontId="1" fillId="6" borderId="6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/>
    </xf>
    <xf numFmtId="0" fontId="0" fillId="4" borderId="15" xfId="0" applyFill="1" applyBorder="1" applyAlignment="1">
      <alignment horizontal="left"/>
    </xf>
    <xf numFmtId="0" fontId="0" fillId="2" borderId="15" xfId="0" applyFill="1" applyBorder="1" applyAlignment="1">
      <alignment horizontal="center"/>
    </xf>
    <xf numFmtId="0" fontId="0" fillId="2" borderId="15" xfId="0" applyFill="1" applyBorder="1" applyAlignment="1">
      <alignment horizontal="left"/>
    </xf>
    <xf numFmtId="0" fontId="0" fillId="4" borderId="17" xfId="0" applyFill="1" applyBorder="1" applyAlignment="1">
      <alignment horizontal="center"/>
    </xf>
    <xf numFmtId="0" fontId="0" fillId="4" borderId="17" xfId="0" applyFill="1" applyBorder="1" applyAlignment="1">
      <alignment horizontal="left"/>
    </xf>
    <xf numFmtId="0" fontId="0" fillId="2" borderId="22" xfId="0" applyFill="1" applyBorder="1" applyAlignment="1">
      <alignment horizontal="center"/>
    </xf>
    <xf numFmtId="0" fontId="0" fillId="2" borderId="22" xfId="0" applyFill="1" applyBorder="1" applyAlignment="1">
      <alignment horizontal="left"/>
    </xf>
    <xf numFmtId="44" fontId="0" fillId="4" borderId="17" xfId="1" applyFont="1" applyFill="1" applyBorder="1"/>
    <xf numFmtId="44" fontId="0" fillId="5" borderId="17" xfId="1" applyFont="1" applyFill="1" applyBorder="1"/>
    <xf numFmtId="44" fontId="0" fillId="5" borderId="18" xfId="1" applyFont="1" applyFill="1" applyBorder="1"/>
    <xf numFmtId="44" fontId="0" fillId="4" borderId="15" xfId="1" applyFont="1" applyFill="1" applyBorder="1"/>
    <xf numFmtId="44" fontId="0" fillId="5" borderId="15" xfId="1" applyFont="1" applyFill="1" applyBorder="1"/>
    <xf numFmtId="44" fontId="0" fillId="5" borderId="20" xfId="1" applyFont="1" applyFill="1" applyBorder="1"/>
    <xf numFmtId="44" fontId="0" fillId="2" borderId="15" xfId="1" applyFont="1" applyFill="1" applyBorder="1"/>
    <xf numFmtId="44" fontId="0" fillId="3" borderId="15" xfId="1" applyFont="1" applyFill="1" applyBorder="1"/>
    <xf numFmtId="44" fontId="0" fillId="3" borderId="20" xfId="1" applyFont="1" applyFill="1" applyBorder="1"/>
    <xf numFmtId="44" fontId="0" fillId="2" borderId="22" xfId="1" applyFont="1" applyFill="1" applyBorder="1"/>
    <xf numFmtId="44" fontId="0" fillId="3" borderId="22" xfId="1" applyFont="1" applyFill="1" applyBorder="1"/>
    <xf numFmtId="44" fontId="0" fillId="3" borderId="23" xfId="1" applyFont="1" applyFill="1" applyBorder="1"/>
    <xf numFmtId="44" fontId="0" fillId="2" borderId="0" xfId="1" applyFont="1" applyFill="1"/>
    <xf numFmtId="44" fontId="0" fillId="3" borderId="1" xfId="1" applyFont="1" applyFill="1" applyBorder="1"/>
    <xf numFmtId="0" fontId="5" fillId="2" borderId="26" xfId="0" applyFont="1" applyFill="1" applyBorder="1" applyAlignment="1">
      <alignment wrapText="1"/>
    </xf>
    <xf numFmtId="0" fontId="2" fillId="6" borderId="27" xfId="0" applyFont="1" applyFill="1" applyBorder="1" applyAlignment="1">
      <alignment horizontal="center" vertical="center" wrapText="1"/>
    </xf>
    <xf numFmtId="44" fontId="0" fillId="3" borderId="5" xfId="1" applyFont="1" applyFill="1" applyBorder="1"/>
    <xf numFmtId="44" fontId="0" fillId="3" borderId="24" xfId="1" applyFont="1" applyFill="1" applyBorder="1"/>
    <xf numFmtId="0" fontId="2" fillId="6" borderId="30" xfId="0" applyFont="1" applyFill="1" applyBorder="1" applyAlignment="1">
      <alignment horizontal="center" vertical="center" wrapText="1"/>
    </xf>
    <xf numFmtId="0" fontId="8" fillId="8" borderId="33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vertical="center" wrapText="1"/>
    </xf>
    <xf numFmtId="9" fontId="8" fillId="0" borderId="33" xfId="0" applyNumberFormat="1" applyFont="1" applyBorder="1" applyAlignment="1">
      <alignment horizontal="center" vertical="center" wrapText="1"/>
    </xf>
    <xf numFmtId="0" fontId="9" fillId="7" borderId="32" xfId="0" applyFont="1" applyFill="1" applyBorder="1" applyAlignment="1">
      <alignment vertical="center" wrapText="1"/>
    </xf>
    <xf numFmtId="9" fontId="9" fillId="7" borderId="33" xfId="0" applyNumberFormat="1" applyFont="1" applyFill="1" applyBorder="1" applyAlignment="1">
      <alignment horizontal="center" vertical="center" wrapText="1"/>
    </xf>
    <xf numFmtId="10" fontId="0" fillId="7" borderId="25" xfId="2" applyNumberFormat="1" applyFont="1" applyFill="1" applyBorder="1"/>
    <xf numFmtId="9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4" borderId="16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0" fillId="2" borderId="34" xfId="0" applyFont="1" applyFill="1" applyBorder="1" applyAlignment="1">
      <alignment horizontal="left" vertical="justify" wrapText="1"/>
    </xf>
    <xf numFmtId="0" fontId="10" fillId="2" borderId="40" xfId="0" applyFont="1" applyFill="1" applyBorder="1" applyAlignment="1">
      <alignment horizontal="left" vertical="justify" wrapText="1"/>
    </xf>
    <xf numFmtId="0" fontId="10" fillId="2" borderId="35" xfId="0" applyFont="1" applyFill="1" applyBorder="1" applyAlignment="1">
      <alignment horizontal="left" vertical="justify" wrapText="1"/>
    </xf>
    <xf numFmtId="0" fontId="10" fillId="2" borderId="36" xfId="0" applyFont="1" applyFill="1" applyBorder="1" applyAlignment="1">
      <alignment horizontal="left" vertical="justify" wrapText="1"/>
    </xf>
    <xf numFmtId="0" fontId="10" fillId="2" borderId="0" xfId="0" applyFont="1" applyFill="1" applyAlignment="1">
      <alignment horizontal="left" vertical="justify" wrapText="1"/>
    </xf>
    <xf numFmtId="0" fontId="10" fillId="2" borderId="37" xfId="0" applyFont="1" applyFill="1" applyBorder="1" applyAlignment="1">
      <alignment horizontal="left" vertical="justify" wrapText="1"/>
    </xf>
    <xf numFmtId="0" fontId="10" fillId="2" borderId="38" xfId="0" applyFont="1" applyFill="1" applyBorder="1" applyAlignment="1">
      <alignment horizontal="left" vertical="justify" wrapText="1"/>
    </xf>
    <xf numFmtId="0" fontId="10" fillId="2" borderId="41" xfId="0" applyFont="1" applyFill="1" applyBorder="1" applyAlignment="1">
      <alignment horizontal="left" vertical="justify" wrapText="1"/>
    </xf>
    <xf numFmtId="0" fontId="10" fillId="2" borderId="39" xfId="0" applyFont="1" applyFill="1" applyBorder="1" applyAlignment="1">
      <alignment horizontal="left" vertical="justify" wrapText="1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8" fillId="8" borderId="31" xfId="0" applyFont="1" applyFill="1" applyBorder="1" applyAlignment="1">
      <alignment vertical="center" wrapText="1"/>
    </xf>
    <xf numFmtId="0" fontId="8" fillId="8" borderId="32" xfId="0" applyFont="1" applyFill="1" applyBorder="1" applyAlignment="1">
      <alignment vertical="center" wrapText="1"/>
    </xf>
    <xf numFmtId="0" fontId="8" fillId="8" borderId="31" xfId="0" applyFont="1" applyFill="1" applyBorder="1" applyAlignment="1">
      <alignment horizontal="center" vertical="center" wrapText="1"/>
    </xf>
    <xf numFmtId="0" fontId="8" fillId="8" borderId="32" xfId="0" applyFont="1" applyFill="1" applyBorder="1" applyAlignment="1">
      <alignment horizontal="center" vertical="center" wrapText="1"/>
    </xf>
    <xf numFmtId="0" fontId="8" fillId="8" borderId="25" xfId="0" applyFont="1" applyFill="1" applyBorder="1" applyAlignment="1">
      <alignment horizontal="center" vertical="center" wrapText="1"/>
    </xf>
    <xf numFmtId="0" fontId="8" fillId="8" borderId="28" xfId="0" applyFont="1" applyFill="1" applyBorder="1" applyAlignment="1">
      <alignment horizontal="center" vertical="center" wrapText="1"/>
    </xf>
    <xf numFmtId="0" fontId="8" fillId="8" borderId="26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160020</xdr:colOff>
      <xdr:row>1</xdr:row>
      <xdr:rowOff>137160</xdr:rowOff>
    </xdr:from>
    <xdr:to>
      <xdr:col>12</xdr:col>
      <xdr:colOff>678180</xdr:colOff>
      <xdr:row>1</xdr:row>
      <xdr:rowOff>411480</xdr:rowOff>
    </xdr:to>
    <xdr:sp macro="" textlink="">
      <xdr:nvSpPr>
        <xdr:cNvPr id="2" name="Freccia a destra 1">
          <a:extLst>
            <a:ext uri="{FF2B5EF4-FFF2-40B4-BE49-F238E27FC236}">
              <a16:creationId xmlns:a16="http://schemas.microsoft.com/office/drawing/2014/main" id="{030689C1-2104-775C-5645-B5233798033C}"/>
            </a:ext>
          </a:extLst>
        </xdr:cNvPr>
        <xdr:cNvSpPr/>
      </xdr:nvSpPr>
      <xdr:spPr>
        <a:xfrm>
          <a:off x="11163300" y="754380"/>
          <a:ext cx="518160" cy="27432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69B29-6ADF-4ECA-AFE8-B6853AF61B72}">
  <dimension ref="A1:U76"/>
  <sheetViews>
    <sheetView tabSelected="1" zoomScaleNormal="100" workbookViewId="0">
      <pane ySplit="2" topLeftCell="A3" activePane="bottomLeft" state="frozen"/>
      <selection pane="bottomLeft" activeCell="Q20" sqref="Q20"/>
    </sheetView>
  </sheetViews>
  <sheetFormatPr defaultColWidth="9.140625" defaultRowHeight="15" x14ac:dyDescent="0.25"/>
  <cols>
    <col min="1" max="1" width="15.28515625" style="1" bestFit="1" customWidth="1"/>
    <col min="2" max="2" width="14.28515625" style="1" customWidth="1"/>
    <col min="3" max="3" width="12.7109375" style="1" customWidth="1"/>
    <col min="4" max="4" width="9.140625" style="1" customWidth="1"/>
    <col min="5" max="5" width="28.5703125" style="1" customWidth="1"/>
    <col min="6" max="12" width="12.7109375" style="1" customWidth="1"/>
    <col min="13" max="13" width="11.42578125" style="1" customWidth="1"/>
    <col min="14" max="14" width="14.140625" style="1" bestFit="1" customWidth="1"/>
    <col min="15" max="15" width="11.42578125" style="1" bestFit="1" customWidth="1"/>
    <col min="16" max="16" width="14.5703125" style="1" bestFit="1" customWidth="1"/>
    <col min="17" max="17" width="11.42578125" style="1" bestFit="1" customWidth="1"/>
    <col min="18" max="18" width="15.7109375" style="1" customWidth="1"/>
    <col min="19" max="21" width="11.42578125" style="1" customWidth="1"/>
    <col min="22" max="16384" width="9.140625" style="1"/>
  </cols>
  <sheetData>
    <row r="1" spans="1:21" ht="60.75" thickBot="1" x14ac:dyDescent="0.3">
      <c r="A1" s="66" t="s">
        <v>46</v>
      </c>
      <c r="B1" s="67"/>
      <c r="C1" s="67"/>
      <c r="D1" s="67"/>
      <c r="E1" s="68"/>
      <c r="F1" s="59" t="s">
        <v>9</v>
      </c>
      <c r="G1" s="60"/>
      <c r="H1" s="60"/>
      <c r="I1" s="60"/>
      <c r="J1" s="61"/>
      <c r="K1" s="61"/>
      <c r="L1" s="62"/>
      <c r="M1" s="69" t="s">
        <v>28</v>
      </c>
      <c r="N1" s="4" t="s">
        <v>18</v>
      </c>
      <c r="P1" s="4" t="s">
        <v>29</v>
      </c>
      <c r="R1" s="4" t="s">
        <v>50</v>
      </c>
      <c r="T1" s="4" t="s">
        <v>20</v>
      </c>
    </row>
    <row r="2" spans="1:21" ht="46.5" customHeight="1" thickBot="1" x14ac:dyDescent="0.3">
      <c r="A2" s="3" t="s">
        <v>0</v>
      </c>
      <c r="B2" s="4" t="s">
        <v>11</v>
      </c>
      <c r="C2" s="32" t="s">
        <v>19</v>
      </c>
      <c r="D2" s="5" t="s">
        <v>13</v>
      </c>
      <c r="E2" s="5" t="s">
        <v>1</v>
      </c>
      <c r="F2" s="6" t="s">
        <v>6</v>
      </c>
      <c r="G2" s="7" t="s">
        <v>5</v>
      </c>
      <c r="H2" s="7" t="s">
        <v>7</v>
      </c>
      <c r="I2" s="7" t="s">
        <v>8</v>
      </c>
      <c r="J2" s="7" t="s">
        <v>12</v>
      </c>
      <c r="K2" s="35" t="s">
        <v>34</v>
      </c>
      <c r="L2" s="8" t="s">
        <v>33</v>
      </c>
      <c r="M2" s="69"/>
      <c r="N2" s="41" t="e">
        <f>(SUMIF($E:$E,"Ricerca industriale",$L:$L)+SUMIF($E:$E,"Sviluppo sperimentale",$L:$L))/COSTO_TOTALE</f>
        <v>#DIV/0!</v>
      </c>
      <c r="O2" s="31" t="str">
        <f>IFERROR(IF(N2&gt;=0.5,"OK!","ATTENZIONE: sotto il 50%"),"")</f>
        <v/>
      </c>
      <c r="P2" s="41" t="e">
        <f>SUMIF($B:$B,"s",$L:$L)/COSTO_TOTALE</f>
        <v>#DIV/0!</v>
      </c>
      <c r="Q2" s="31" t="str">
        <f>IFERROR(IF(P2&gt;=0.6,"OK!","ATTENZIONE: sotto il 60%"),"")</f>
        <v/>
      </c>
      <c r="R2" s="41" t="e">
        <f>(SUMIF($C:$C,"Micro/Piccola",$L:$L)+SUMIF($C:$C,"Media",$L:$L))/COSTO_TOTALE</f>
        <v>#DIV/0!</v>
      </c>
      <c r="S2" s="31" t="str">
        <f>IFERROR(IF(R2&lt;=0.7,"OK!","ATTENZIONE: sopra il 70%"),"")</f>
        <v/>
      </c>
      <c r="T2" s="41" t="e">
        <f>SUMIF($C:$C,"Grande",$L:$L)/COSTO_TOTALE</f>
        <v>#DIV/0!</v>
      </c>
      <c r="U2" s="31" t="str">
        <f>IFERROR(IF(T2&lt;=0.3,"OK!","ATTENZIONE: sopra il 30%"),"")</f>
        <v/>
      </c>
    </row>
    <row r="3" spans="1:21" x14ac:dyDescent="0.25">
      <c r="A3" s="46" t="s">
        <v>48</v>
      </c>
      <c r="B3" s="13" t="s">
        <v>23</v>
      </c>
      <c r="C3" s="13" t="s">
        <v>30</v>
      </c>
      <c r="D3" s="13" t="s">
        <v>14</v>
      </c>
      <c r="E3" s="14" t="s">
        <v>2</v>
      </c>
      <c r="F3" s="17">
        <v>0</v>
      </c>
      <c r="G3" s="17"/>
      <c r="H3" s="17"/>
      <c r="I3" s="18">
        <f t="shared" ref="I3:I14" si="0">F3*0.15</f>
        <v>0</v>
      </c>
      <c r="J3" s="17"/>
      <c r="K3" s="19">
        <f>IFERROR(IF($B3="n",SUM($F3:$J3)*1,SUM($F3:$J3)*VLOOKUP($B3&amp;$C3&amp;$E3,'Percentuali maggiorazioni'!$D$1:$E$9,2,FALSE)),0)</f>
        <v>0</v>
      </c>
      <c r="L3" s="19">
        <f>SUM(F3:J3)</f>
        <v>0</v>
      </c>
    </row>
    <row r="4" spans="1:21" ht="15.75" thickBot="1" x14ac:dyDescent="0.3">
      <c r="A4" s="47" t="s">
        <v>48</v>
      </c>
      <c r="B4" s="9" t="s">
        <v>23</v>
      </c>
      <c r="C4" s="9" t="s">
        <v>30</v>
      </c>
      <c r="D4" s="9" t="s">
        <v>14</v>
      </c>
      <c r="E4" s="10" t="s">
        <v>3</v>
      </c>
      <c r="F4" s="20">
        <v>0</v>
      </c>
      <c r="G4" s="20"/>
      <c r="H4" s="20"/>
      <c r="I4" s="21">
        <f t="shared" si="0"/>
        <v>0</v>
      </c>
      <c r="J4" s="20"/>
      <c r="K4" s="22">
        <f>IFERROR(IF($B4="n",SUM($F4:$J4)*1,SUM($F4:$J4)*VLOOKUP($B4&amp;$C4&amp;$E4,'Percentuali maggiorazioni'!$D$1:$E$9,2,FALSE)),0)</f>
        <v>0</v>
      </c>
      <c r="L4" s="22">
        <f t="shared" ref="L4:L67" si="1">SUM(F4:J4)</f>
        <v>0</v>
      </c>
    </row>
    <row r="5" spans="1:21" ht="14.45" customHeight="1" x14ac:dyDescent="0.25">
      <c r="A5" s="47" t="s">
        <v>48</v>
      </c>
      <c r="B5" s="9" t="s">
        <v>23</v>
      </c>
      <c r="C5" s="9" t="s">
        <v>30</v>
      </c>
      <c r="D5" s="9" t="s">
        <v>14</v>
      </c>
      <c r="E5" s="10" t="s">
        <v>4</v>
      </c>
      <c r="F5" s="20">
        <v>0</v>
      </c>
      <c r="G5" s="20"/>
      <c r="H5" s="20"/>
      <c r="I5" s="21">
        <f t="shared" si="0"/>
        <v>0</v>
      </c>
      <c r="J5" s="20"/>
      <c r="K5" s="22">
        <f>IFERROR(IF($B5="n",SUM($F5:$J5)*1,SUM($F5:$J5)*VLOOKUP($B5&amp;$C5&amp;$E5,'Percentuali maggiorazioni'!$D$1:$E$9,2,FALSE)),0)</f>
        <v>0</v>
      </c>
      <c r="L5" s="22">
        <f t="shared" si="1"/>
        <v>0</v>
      </c>
      <c r="N5" s="50" t="s">
        <v>49</v>
      </c>
      <c r="O5" s="51"/>
      <c r="P5" s="52"/>
    </row>
    <row r="6" spans="1:21" x14ac:dyDescent="0.25">
      <c r="A6" s="48" t="s">
        <v>48</v>
      </c>
      <c r="B6" s="11" t="s">
        <v>23</v>
      </c>
      <c r="C6" s="11" t="s">
        <v>31</v>
      </c>
      <c r="D6" s="11" t="s">
        <v>15</v>
      </c>
      <c r="E6" s="12" t="s">
        <v>2</v>
      </c>
      <c r="F6" s="23">
        <v>0</v>
      </c>
      <c r="G6" s="23"/>
      <c r="H6" s="23"/>
      <c r="I6" s="24">
        <f t="shared" si="0"/>
        <v>0</v>
      </c>
      <c r="J6" s="23"/>
      <c r="K6" s="25">
        <f>IFERROR(IF($B6="n",SUM($F6:$J6)*1,SUM($F6:$J6)*VLOOKUP($B6&amp;$C6&amp;$E6,'Percentuali maggiorazioni'!$D$1:$E$9,2,FALSE)),0)</f>
        <v>0</v>
      </c>
      <c r="L6" s="25">
        <f t="shared" si="1"/>
        <v>0</v>
      </c>
      <c r="N6" s="53"/>
      <c r="O6" s="54"/>
      <c r="P6" s="55"/>
    </row>
    <row r="7" spans="1:21" ht="15" customHeight="1" x14ac:dyDescent="0.25">
      <c r="A7" s="48" t="s">
        <v>48</v>
      </c>
      <c r="B7" s="11" t="s">
        <v>23</v>
      </c>
      <c r="C7" s="11" t="s">
        <v>31</v>
      </c>
      <c r="D7" s="11" t="s">
        <v>15</v>
      </c>
      <c r="E7" s="12" t="s">
        <v>3</v>
      </c>
      <c r="F7" s="23">
        <v>0</v>
      </c>
      <c r="G7" s="23"/>
      <c r="H7" s="23"/>
      <c r="I7" s="24">
        <f t="shared" si="0"/>
        <v>0</v>
      </c>
      <c r="J7" s="23"/>
      <c r="K7" s="25">
        <f>IFERROR(IF($B7="n",SUM($F7:$J7)*1,SUM($F7:$J7)*VLOOKUP($B7&amp;$C7&amp;$E7,'Percentuali maggiorazioni'!$D$1:$E$9,2,FALSE)),0)</f>
        <v>0</v>
      </c>
      <c r="L7" s="25">
        <f t="shared" si="1"/>
        <v>0</v>
      </c>
      <c r="N7" s="53"/>
      <c r="O7" s="54"/>
      <c r="P7" s="55"/>
    </row>
    <row r="8" spans="1:21" x14ac:dyDescent="0.25">
      <c r="A8" s="48" t="s">
        <v>48</v>
      </c>
      <c r="B8" s="11" t="s">
        <v>23</v>
      </c>
      <c r="C8" s="11" t="s">
        <v>31</v>
      </c>
      <c r="D8" s="11" t="s">
        <v>15</v>
      </c>
      <c r="E8" s="12" t="s">
        <v>4</v>
      </c>
      <c r="F8" s="23">
        <v>0</v>
      </c>
      <c r="G8" s="23"/>
      <c r="H8" s="23"/>
      <c r="I8" s="24">
        <f t="shared" si="0"/>
        <v>0</v>
      </c>
      <c r="J8" s="23"/>
      <c r="K8" s="25">
        <f>IFERROR(IF($B8="n",SUM($F8:$J8)*1,SUM($F8:$J8)*VLOOKUP($B8&amp;$C8&amp;$E8,'Percentuali maggiorazioni'!$D$1:$E$9,2,FALSE)),0)</f>
        <v>0</v>
      </c>
      <c r="L8" s="25">
        <f t="shared" si="1"/>
        <v>0</v>
      </c>
      <c r="N8" s="53"/>
      <c r="O8" s="54"/>
      <c r="P8" s="55"/>
    </row>
    <row r="9" spans="1:21" x14ac:dyDescent="0.25">
      <c r="A9" s="47" t="s">
        <v>48</v>
      </c>
      <c r="B9" s="9" t="s">
        <v>23</v>
      </c>
      <c r="C9" s="9" t="s">
        <v>32</v>
      </c>
      <c r="D9" s="9" t="s">
        <v>16</v>
      </c>
      <c r="E9" s="10" t="s">
        <v>2</v>
      </c>
      <c r="F9" s="20">
        <v>0</v>
      </c>
      <c r="G9" s="20"/>
      <c r="H9" s="20"/>
      <c r="I9" s="21">
        <f t="shared" si="0"/>
        <v>0</v>
      </c>
      <c r="J9" s="20"/>
      <c r="K9" s="22">
        <f>IFERROR(IF($B9="n",SUM($F9:$J9)*1,SUM($F9:$J9)*VLOOKUP($B9&amp;$C9&amp;$E9,'Percentuali maggiorazioni'!$D$1:$E$9,2,FALSE)),0)</f>
        <v>0</v>
      </c>
      <c r="L9" s="22">
        <f t="shared" si="1"/>
        <v>0</v>
      </c>
      <c r="N9" s="53"/>
      <c r="O9" s="54"/>
      <c r="P9" s="55"/>
    </row>
    <row r="10" spans="1:21" x14ac:dyDescent="0.25">
      <c r="A10" s="47" t="s">
        <v>48</v>
      </c>
      <c r="B10" s="9" t="s">
        <v>23</v>
      </c>
      <c r="C10" s="9" t="s">
        <v>32</v>
      </c>
      <c r="D10" s="9" t="s">
        <v>16</v>
      </c>
      <c r="E10" s="10" t="s">
        <v>3</v>
      </c>
      <c r="F10" s="20">
        <v>0</v>
      </c>
      <c r="G10" s="20"/>
      <c r="H10" s="20"/>
      <c r="I10" s="21">
        <f t="shared" si="0"/>
        <v>0</v>
      </c>
      <c r="J10" s="20"/>
      <c r="K10" s="22">
        <f>IFERROR(IF($B10="n",SUM($F10:$J10)*1,SUM($F10:$J10)*VLOOKUP($B10&amp;$C10&amp;$E10,'Percentuali maggiorazioni'!$D$1:$E$9,2,FALSE)),0)</f>
        <v>0</v>
      </c>
      <c r="L10" s="22">
        <f t="shared" si="1"/>
        <v>0</v>
      </c>
      <c r="N10" s="53"/>
      <c r="O10" s="54"/>
      <c r="P10" s="55"/>
    </row>
    <row r="11" spans="1:21" x14ac:dyDescent="0.25">
      <c r="A11" s="47" t="s">
        <v>48</v>
      </c>
      <c r="B11" s="9" t="s">
        <v>23</v>
      </c>
      <c r="C11" s="9" t="s">
        <v>32</v>
      </c>
      <c r="D11" s="9" t="s">
        <v>16</v>
      </c>
      <c r="E11" s="10" t="s">
        <v>4</v>
      </c>
      <c r="F11" s="20">
        <v>0</v>
      </c>
      <c r="G11" s="20"/>
      <c r="H11" s="20"/>
      <c r="I11" s="21">
        <f t="shared" si="0"/>
        <v>0</v>
      </c>
      <c r="J11" s="20"/>
      <c r="K11" s="22">
        <f>IFERROR(IF($B11="n",SUM($F11:$J11)*1,SUM($F11:$J11)*VLOOKUP($B11&amp;$C11&amp;$E11,'Percentuali maggiorazioni'!$D$1:$E$9,2,FALSE)),0)</f>
        <v>0</v>
      </c>
      <c r="L11" s="22">
        <f t="shared" si="1"/>
        <v>0</v>
      </c>
      <c r="N11" s="53"/>
      <c r="O11" s="54"/>
      <c r="P11" s="55"/>
    </row>
    <row r="12" spans="1:21" x14ac:dyDescent="0.25">
      <c r="A12" s="48" t="s">
        <v>48</v>
      </c>
      <c r="B12" s="11" t="s">
        <v>24</v>
      </c>
      <c r="C12" s="11"/>
      <c r="D12" s="11" t="s">
        <v>17</v>
      </c>
      <c r="E12" s="12" t="s">
        <v>2</v>
      </c>
      <c r="F12" s="23">
        <v>0</v>
      </c>
      <c r="G12" s="23"/>
      <c r="H12" s="23"/>
      <c r="I12" s="24">
        <f t="shared" si="0"/>
        <v>0</v>
      </c>
      <c r="J12" s="23"/>
      <c r="K12" s="25">
        <f>IFERROR(IF($B12="n",SUM($F12:$J12)*1,SUM($F12:$J12)*VLOOKUP($B12&amp;$C12&amp;$E12,'Percentuali maggiorazioni'!$D$1:$E$9,2,FALSE)),0)</f>
        <v>0</v>
      </c>
      <c r="L12" s="25">
        <f t="shared" si="1"/>
        <v>0</v>
      </c>
      <c r="N12" s="53"/>
      <c r="O12" s="54"/>
      <c r="P12" s="55"/>
    </row>
    <row r="13" spans="1:21" x14ac:dyDescent="0.25">
      <c r="A13" s="48" t="s">
        <v>48</v>
      </c>
      <c r="B13" s="11" t="s">
        <v>24</v>
      </c>
      <c r="C13" s="11"/>
      <c r="D13" s="11" t="s">
        <v>17</v>
      </c>
      <c r="E13" s="12" t="s">
        <v>3</v>
      </c>
      <c r="F13" s="23">
        <v>0</v>
      </c>
      <c r="G13" s="23"/>
      <c r="H13" s="23"/>
      <c r="I13" s="24">
        <f t="shared" si="0"/>
        <v>0</v>
      </c>
      <c r="J13" s="23"/>
      <c r="K13" s="25">
        <f>IFERROR(IF($B13="n",SUM($F13:$J13)*1,SUM($F13:$J13)*VLOOKUP($B13&amp;$C13&amp;$E13,'Percentuali maggiorazioni'!$D$1:$E$9,2,FALSE)),0)</f>
        <v>0</v>
      </c>
      <c r="L13" s="25">
        <f t="shared" si="1"/>
        <v>0</v>
      </c>
      <c r="N13" s="53"/>
      <c r="O13" s="54"/>
      <c r="P13" s="55"/>
    </row>
    <row r="14" spans="1:21" ht="15.75" thickBot="1" x14ac:dyDescent="0.3">
      <c r="A14" s="49" t="s">
        <v>48</v>
      </c>
      <c r="B14" s="15" t="s">
        <v>24</v>
      </c>
      <c r="C14" s="15"/>
      <c r="D14" s="15" t="s">
        <v>17</v>
      </c>
      <c r="E14" s="16" t="s">
        <v>4</v>
      </c>
      <c r="F14" s="26">
        <v>0</v>
      </c>
      <c r="G14" s="26"/>
      <c r="H14" s="26"/>
      <c r="I14" s="27">
        <f t="shared" si="0"/>
        <v>0</v>
      </c>
      <c r="J14" s="26"/>
      <c r="K14" s="28">
        <f>IFERROR(IF($B14="n",SUM($F14:$J14)*1,SUM($F14:$J14)*VLOOKUP($B14&amp;$C14&amp;$E14,'Percentuali maggiorazioni'!$D$1:$E$9,2,FALSE)),0)</f>
        <v>0</v>
      </c>
      <c r="L14" s="28">
        <f t="shared" si="1"/>
        <v>0</v>
      </c>
      <c r="N14" s="56"/>
      <c r="O14" s="57"/>
      <c r="P14" s="58"/>
    </row>
    <row r="15" spans="1:21" x14ac:dyDescent="0.25">
      <c r="A15" s="46">
        <v>2</v>
      </c>
      <c r="B15" s="13" t="s">
        <v>23</v>
      </c>
      <c r="C15" s="13" t="s">
        <v>30</v>
      </c>
      <c r="D15" s="13" t="s">
        <v>14</v>
      </c>
      <c r="E15" s="14" t="s">
        <v>2</v>
      </c>
      <c r="F15" s="17">
        <v>0</v>
      </c>
      <c r="G15" s="17"/>
      <c r="H15" s="17"/>
      <c r="I15" s="18">
        <f t="shared" ref="I15:I26" si="2">F15*0.15</f>
        <v>0</v>
      </c>
      <c r="J15" s="17"/>
      <c r="K15" s="19">
        <f>IFERROR(IF($B15="n",SUM($F15:$J15)*1,SUM($F15:$J15)*VLOOKUP($B15&amp;$C15&amp;$E15,'Percentuali maggiorazioni'!$D$1:$E$9,2,FALSE)),0)</f>
        <v>0</v>
      </c>
      <c r="L15" s="19">
        <f t="shared" si="1"/>
        <v>0</v>
      </c>
    </row>
    <row r="16" spans="1:21" x14ac:dyDescent="0.25">
      <c r="A16" s="47">
        <v>2</v>
      </c>
      <c r="B16" s="9" t="s">
        <v>23</v>
      </c>
      <c r="C16" s="9" t="s">
        <v>30</v>
      </c>
      <c r="D16" s="9" t="s">
        <v>14</v>
      </c>
      <c r="E16" s="10" t="s">
        <v>3</v>
      </c>
      <c r="F16" s="20">
        <v>0</v>
      </c>
      <c r="G16" s="20"/>
      <c r="H16" s="20"/>
      <c r="I16" s="21">
        <f t="shared" si="2"/>
        <v>0</v>
      </c>
      <c r="J16" s="20"/>
      <c r="K16" s="22">
        <f>IFERROR(IF($B16="n",SUM($F16:$J16)*1,SUM($F16:$J16)*VLOOKUP($B16&amp;$C16&amp;$E16,'Percentuali maggiorazioni'!$D$1:$E$9,2,FALSE)),0)</f>
        <v>0</v>
      </c>
      <c r="L16" s="22">
        <f t="shared" si="1"/>
        <v>0</v>
      </c>
    </row>
    <row r="17" spans="1:12" x14ac:dyDescent="0.25">
      <c r="A17" s="47">
        <v>2</v>
      </c>
      <c r="B17" s="9" t="s">
        <v>23</v>
      </c>
      <c r="C17" s="9" t="s">
        <v>30</v>
      </c>
      <c r="D17" s="9" t="s">
        <v>14</v>
      </c>
      <c r="E17" s="10" t="s">
        <v>4</v>
      </c>
      <c r="F17" s="20">
        <v>0</v>
      </c>
      <c r="G17" s="20"/>
      <c r="H17" s="20"/>
      <c r="I17" s="21">
        <f t="shared" si="2"/>
        <v>0</v>
      </c>
      <c r="J17" s="20"/>
      <c r="K17" s="22">
        <f>IFERROR(IF($B17="n",SUM($F17:$J17)*1,SUM($F17:$J17)*VLOOKUP($B17&amp;$C17&amp;$E17,'Percentuali maggiorazioni'!$D$1:$E$9,2,FALSE)),0)</f>
        <v>0</v>
      </c>
      <c r="L17" s="22">
        <f t="shared" si="1"/>
        <v>0</v>
      </c>
    </row>
    <row r="18" spans="1:12" x14ac:dyDescent="0.25">
      <c r="A18" s="48">
        <v>2</v>
      </c>
      <c r="B18" s="11" t="s">
        <v>23</v>
      </c>
      <c r="C18" s="11" t="s">
        <v>31</v>
      </c>
      <c r="D18" s="11" t="s">
        <v>15</v>
      </c>
      <c r="E18" s="12" t="s">
        <v>2</v>
      </c>
      <c r="F18" s="23">
        <v>0</v>
      </c>
      <c r="G18" s="23"/>
      <c r="H18" s="23"/>
      <c r="I18" s="24">
        <f t="shared" si="2"/>
        <v>0</v>
      </c>
      <c r="J18" s="23"/>
      <c r="K18" s="25">
        <f>IFERROR(IF($B18="n",SUM($F18:$J18)*1,SUM($F18:$J18)*VLOOKUP($B18&amp;$C18&amp;$E18,'Percentuali maggiorazioni'!$D$1:$E$9,2,FALSE)),0)</f>
        <v>0</v>
      </c>
      <c r="L18" s="25">
        <f t="shared" si="1"/>
        <v>0</v>
      </c>
    </row>
    <row r="19" spans="1:12" x14ac:dyDescent="0.25">
      <c r="A19" s="48">
        <v>2</v>
      </c>
      <c r="B19" s="11" t="s">
        <v>23</v>
      </c>
      <c r="C19" s="11" t="s">
        <v>31</v>
      </c>
      <c r="D19" s="11" t="s">
        <v>15</v>
      </c>
      <c r="E19" s="12" t="s">
        <v>3</v>
      </c>
      <c r="F19" s="23">
        <v>0</v>
      </c>
      <c r="G19" s="23"/>
      <c r="H19" s="23"/>
      <c r="I19" s="24">
        <f t="shared" si="2"/>
        <v>0</v>
      </c>
      <c r="J19" s="23"/>
      <c r="K19" s="25">
        <f>IFERROR(IF($B19="n",SUM($F19:$J19)*1,SUM($F19:$J19)*VLOOKUP($B19&amp;$C19&amp;$E19,'Percentuali maggiorazioni'!$D$1:$E$9,2,FALSE)),0)</f>
        <v>0</v>
      </c>
      <c r="L19" s="25">
        <f t="shared" si="1"/>
        <v>0</v>
      </c>
    </row>
    <row r="20" spans="1:12" x14ac:dyDescent="0.25">
      <c r="A20" s="48">
        <v>2</v>
      </c>
      <c r="B20" s="11" t="s">
        <v>23</v>
      </c>
      <c r="C20" s="11" t="s">
        <v>31</v>
      </c>
      <c r="D20" s="11" t="s">
        <v>15</v>
      </c>
      <c r="E20" s="12" t="s">
        <v>4</v>
      </c>
      <c r="F20" s="23">
        <v>0</v>
      </c>
      <c r="G20" s="23"/>
      <c r="H20" s="23"/>
      <c r="I20" s="24">
        <f t="shared" si="2"/>
        <v>0</v>
      </c>
      <c r="J20" s="23"/>
      <c r="K20" s="25">
        <f>IFERROR(IF($B20="n",SUM($F20:$J20)*1,SUM($F20:$J20)*VLOOKUP($B20&amp;$C20&amp;$E20,'Percentuali maggiorazioni'!$D$1:$E$9,2,FALSE)),0)</f>
        <v>0</v>
      </c>
      <c r="L20" s="25">
        <f t="shared" si="1"/>
        <v>0</v>
      </c>
    </row>
    <row r="21" spans="1:12" x14ac:dyDescent="0.25">
      <c r="A21" s="47">
        <v>2</v>
      </c>
      <c r="B21" s="9" t="s">
        <v>23</v>
      </c>
      <c r="C21" s="9" t="s">
        <v>32</v>
      </c>
      <c r="D21" s="9" t="s">
        <v>16</v>
      </c>
      <c r="E21" s="10" t="s">
        <v>2</v>
      </c>
      <c r="F21" s="20">
        <v>0</v>
      </c>
      <c r="G21" s="20"/>
      <c r="H21" s="20"/>
      <c r="I21" s="21">
        <f t="shared" si="2"/>
        <v>0</v>
      </c>
      <c r="J21" s="20"/>
      <c r="K21" s="22">
        <f>IFERROR(IF($B21="n",SUM($F21:$J21)*1,SUM($F21:$J21)*VLOOKUP($B21&amp;$C21&amp;$E21,'Percentuali maggiorazioni'!$D$1:$E$9,2,FALSE)),0)</f>
        <v>0</v>
      </c>
      <c r="L21" s="22">
        <f t="shared" si="1"/>
        <v>0</v>
      </c>
    </row>
    <row r="22" spans="1:12" x14ac:dyDescent="0.25">
      <c r="A22" s="47">
        <v>2</v>
      </c>
      <c r="B22" s="9" t="s">
        <v>23</v>
      </c>
      <c r="C22" s="9" t="s">
        <v>32</v>
      </c>
      <c r="D22" s="9" t="s">
        <v>16</v>
      </c>
      <c r="E22" s="10" t="s">
        <v>3</v>
      </c>
      <c r="F22" s="20">
        <v>0</v>
      </c>
      <c r="G22" s="20"/>
      <c r="H22" s="20"/>
      <c r="I22" s="21">
        <f t="shared" si="2"/>
        <v>0</v>
      </c>
      <c r="J22" s="20"/>
      <c r="K22" s="22">
        <f>IFERROR(IF($B22="n",SUM($F22:$J22)*1,SUM($F22:$J22)*VLOOKUP($B22&amp;$C22&amp;$E22,'Percentuali maggiorazioni'!$D$1:$E$9,2,FALSE)),0)</f>
        <v>0</v>
      </c>
      <c r="L22" s="22">
        <f t="shared" si="1"/>
        <v>0</v>
      </c>
    </row>
    <row r="23" spans="1:12" x14ac:dyDescent="0.25">
      <c r="A23" s="47">
        <v>2</v>
      </c>
      <c r="B23" s="9" t="s">
        <v>23</v>
      </c>
      <c r="C23" s="9" t="s">
        <v>32</v>
      </c>
      <c r="D23" s="9" t="s">
        <v>16</v>
      </c>
      <c r="E23" s="10" t="s">
        <v>4</v>
      </c>
      <c r="F23" s="20">
        <v>0</v>
      </c>
      <c r="G23" s="20"/>
      <c r="H23" s="20"/>
      <c r="I23" s="21">
        <f t="shared" si="2"/>
        <v>0</v>
      </c>
      <c r="J23" s="20"/>
      <c r="K23" s="22">
        <f>IFERROR(IF($B23="n",SUM($F23:$J23)*1,SUM($F23:$J23)*VLOOKUP($B23&amp;$C23&amp;$E23,'Percentuali maggiorazioni'!$D$1:$E$9,2,FALSE)),0)</f>
        <v>0</v>
      </c>
      <c r="L23" s="22">
        <f t="shared" si="1"/>
        <v>0</v>
      </c>
    </row>
    <row r="24" spans="1:12" x14ac:dyDescent="0.25">
      <c r="A24" s="48">
        <v>2</v>
      </c>
      <c r="B24" s="11" t="s">
        <v>24</v>
      </c>
      <c r="C24" s="11"/>
      <c r="D24" s="11" t="s">
        <v>17</v>
      </c>
      <c r="E24" s="12" t="s">
        <v>2</v>
      </c>
      <c r="F24" s="23">
        <v>0</v>
      </c>
      <c r="G24" s="23"/>
      <c r="H24" s="23"/>
      <c r="I24" s="24">
        <f t="shared" si="2"/>
        <v>0</v>
      </c>
      <c r="J24" s="23"/>
      <c r="K24" s="25">
        <f>IFERROR(IF($B24="n",SUM($F24:$J24)*1,SUM($F24:$J24)*VLOOKUP($B24&amp;$C24&amp;$E24,'Percentuali maggiorazioni'!$D$1:$E$9,2,FALSE)),0)</f>
        <v>0</v>
      </c>
      <c r="L24" s="25">
        <f t="shared" si="1"/>
        <v>0</v>
      </c>
    </row>
    <row r="25" spans="1:12" x14ac:dyDescent="0.25">
      <c r="A25" s="48">
        <v>2</v>
      </c>
      <c r="B25" s="11" t="s">
        <v>24</v>
      </c>
      <c r="C25" s="11"/>
      <c r="D25" s="11" t="s">
        <v>17</v>
      </c>
      <c r="E25" s="12" t="s">
        <v>3</v>
      </c>
      <c r="F25" s="23">
        <v>0</v>
      </c>
      <c r="G25" s="23"/>
      <c r="H25" s="23"/>
      <c r="I25" s="24">
        <f t="shared" si="2"/>
        <v>0</v>
      </c>
      <c r="J25" s="23"/>
      <c r="K25" s="25">
        <f>IFERROR(IF($B25="n",SUM($F25:$J25)*1,SUM($F25:$J25)*VLOOKUP($B25&amp;$C25&amp;$E25,'Percentuali maggiorazioni'!$D$1:$E$9,2,FALSE)),0)</f>
        <v>0</v>
      </c>
      <c r="L25" s="25">
        <f t="shared" si="1"/>
        <v>0</v>
      </c>
    </row>
    <row r="26" spans="1:12" ht="15.75" thickBot="1" x14ac:dyDescent="0.3">
      <c r="A26" s="49">
        <v>2</v>
      </c>
      <c r="B26" s="15" t="s">
        <v>24</v>
      </c>
      <c r="C26" s="15"/>
      <c r="D26" s="15" t="s">
        <v>17</v>
      </c>
      <c r="E26" s="16" t="s">
        <v>4</v>
      </c>
      <c r="F26" s="26">
        <v>0</v>
      </c>
      <c r="G26" s="26"/>
      <c r="H26" s="26"/>
      <c r="I26" s="27">
        <f t="shared" si="2"/>
        <v>0</v>
      </c>
      <c r="J26" s="26"/>
      <c r="K26" s="28">
        <f>IFERROR(IF($B26="n",SUM($F26:$J26)*1,SUM($F26:$J26)*VLOOKUP($B26&amp;$C26&amp;$E26,'Percentuali maggiorazioni'!$D$1:$E$9,2,FALSE)),0)</f>
        <v>0</v>
      </c>
      <c r="L26" s="28">
        <f t="shared" si="1"/>
        <v>0</v>
      </c>
    </row>
    <row r="27" spans="1:12" x14ac:dyDescent="0.25">
      <c r="A27" s="46">
        <v>3</v>
      </c>
      <c r="B27" s="13" t="s">
        <v>23</v>
      </c>
      <c r="C27" s="13" t="s">
        <v>30</v>
      </c>
      <c r="D27" s="13" t="s">
        <v>14</v>
      </c>
      <c r="E27" s="14" t="s">
        <v>2</v>
      </c>
      <c r="F27" s="17">
        <v>0</v>
      </c>
      <c r="G27" s="17"/>
      <c r="H27" s="17"/>
      <c r="I27" s="18">
        <f t="shared" ref="I27:I62" si="3">F27*0.15</f>
        <v>0</v>
      </c>
      <c r="J27" s="17"/>
      <c r="K27" s="19">
        <f>IFERROR(IF($B27="n",SUM($F27:$J27)*1,SUM($F27:$J27)*VLOOKUP($B27&amp;$C27&amp;$E27,'Percentuali maggiorazioni'!$D$1:$E$9,2,FALSE)),0)</f>
        <v>0</v>
      </c>
      <c r="L27" s="19">
        <f t="shared" si="1"/>
        <v>0</v>
      </c>
    </row>
    <row r="28" spans="1:12" x14ac:dyDescent="0.25">
      <c r="A28" s="47">
        <v>3</v>
      </c>
      <c r="B28" s="9" t="s">
        <v>23</v>
      </c>
      <c r="C28" s="9" t="s">
        <v>30</v>
      </c>
      <c r="D28" s="9" t="s">
        <v>14</v>
      </c>
      <c r="E28" s="10" t="s">
        <v>3</v>
      </c>
      <c r="F28" s="20">
        <v>0</v>
      </c>
      <c r="G28" s="20"/>
      <c r="H28" s="20"/>
      <c r="I28" s="21">
        <f t="shared" si="3"/>
        <v>0</v>
      </c>
      <c r="J28" s="20"/>
      <c r="K28" s="22">
        <f>IFERROR(IF($B28="n",SUM($F28:$J28)*1,SUM($F28:$J28)*VLOOKUP($B28&amp;$C28&amp;$E28,'Percentuali maggiorazioni'!$D$1:$E$9,2,FALSE)),0)</f>
        <v>0</v>
      </c>
      <c r="L28" s="22">
        <f t="shared" si="1"/>
        <v>0</v>
      </c>
    </row>
    <row r="29" spans="1:12" x14ac:dyDescent="0.25">
      <c r="A29" s="47">
        <v>3</v>
      </c>
      <c r="B29" s="9" t="s">
        <v>23</v>
      </c>
      <c r="C29" s="9" t="s">
        <v>30</v>
      </c>
      <c r="D29" s="9" t="s">
        <v>14</v>
      </c>
      <c r="E29" s="10" t="s">
        <v>4</v>
      </c>
      <c r="F29" s="20">
        <v>0</v>
      </c>
      <c r="G29" s="20"/>
      <c r="H29" s="20"/>
      <c r="I29" s="21">
        <f t="shared" si="3"/>
        <v>0</v>
      </c>
      <c r="J29" s="20"/>
      <c r="K29" s="22">
        <f>IFERROR(IF($B29="n",SUM($F29:$J29)*1,SUM($F29:$J29)*VLOOKUP($B29&amp;$C29&amp;$E29,'Percentuali maggiorazioni'!$D$1:$E$9,2,FALSE)),0)</f>
        <v>0</v>
      </c>
      <c r="L29" s="22">
        <f t="shared" si="1"/>
        <v>0</v>
      </c>
    </row>
    <row r="30" spans="1:12" x14ac:dyDescent="0.25">
      <c r="A30" s="48">
        <v>3</v>
      </c>
      <c r="B30" s="11" t="s">
        <v>23</v>
      </c>
      <c r="C30" s="11" t="s">
        <v>31</v>
      </c>
      <c r="D30" s="11" t="s">
        <v>15</v>
      </c>
      <c r="E30" s="12" t="s">
        <v>2</v>
      </c>
      <c r="F30" s="23">
        <v>0</v>
      </c>
      <c r="G30" s="23"/>
      <c r="H30" s="23"/>
      <c r="I30" s="24">
        <f t="shared" si="3"/>
        <v>0</v>
      </c>
      <c r="J30" s="23"/>
      <c r="K30" s="25">
        <f>IFERROR(IF($B30="n",SUM($F30:$J30)*1,SUM($F30:$J30)*VLOOKUP($B30&amp;$C30&amp;$E30,'Percentuali maggiorazioni'!$D$1:$E$9,2,FALSE)),0)</f>
        <v>0</v>
      </c>
      <c r="L30" s="25">
        <f t="shared" si="1"/>
        <v>0</v>
      </c>
    </row>
    <row r="31" spans="1:12" x14ac:dyDescent="0.25">
      <c r="A31" s="48">
        <v>3</v>
      </c>
      <c r="B31" s="11" t="s">
        <v>23</v>
      </c>
      <c r="C31" s="11" t="s">
        <v>31</v>
      </c>
      <c r="D31" s="11" t="s">
        <v>15</v>
      </c>
      <c r="E31" s="12" t="s">
        <v>3</v>
      </c>
      <c r="F31" s="23">
        <v>0</v>
      </c>
      <c r="G31" s="23"/>
      <c r="H31" s="23"/>
      <c r="I31" s="24">
        <f t="shared" si="3"/>
        <v>0</v>
      </c>
      <c r="J31" s="23"/>
      <c r="K31" s="25">
        <f>IFERROR(IF($B31="n",SUM($F31:$J31)*1,SUM($F31:$J31)*VLOOKUP($B31&amp;$C31&amp;$E31,'Percentuali maggiorazioni'!$D$1:$E$9,2,FALSE)),0)</f>
        <v>0</v>
      </c>
      <c r="L31" s="25">
        <f t="shared" si="1"/>
        <v>0</v>
      </c>
    </row>
    <row r="32" spans="1:12" x14ac:dyDescent="0.25">
      <c r="A32" s="48">
        <v>3</v>
      </c>
      <c r="B32" s="11" t="s">
        <v>23</v>
      </c>
      <c r="C32" s="11" t="s">
        <v>31</v>
      </c>
      <c r="D32" s="11" t="s">
        <v>15</v>
      </c>
      <c r="E32" s="12" t="s">
        <v>4</v>
      </c>
      <c r="F32" s="23">
        <v>0</v>
      </c>
      <c r="G32" s="23"/>
      <c r="H32" s="23"/>
      <c r="I32" s="24">
        <f t="shared" si="3"/>
        <v>0</v>
      </c>
      <c r="J32" s="23"/>
      <c r="K32" s="25">
        <f>IFERROR(IF($B32="n",SUM($F32:$J32)*1,SUM($F32:$J32)*VLOOKUP($B32&amp;$C32&amp;$E32,'Percentuali maggiorazioni'!$D$1:$E$9,2,FALSE)),0)</f>
        <v>0</v>
      </c>
      <c r="L32" s="25">
        <f t="shared" si="1"/>
        <v>0</v>
      </c>
    </row>
    <row r="33" spans="1:12" x14ac:dyDescent="0.25">
      <c r="A33" s="47">
        <v>3</v>
      </c>
      <c r="B33" s="9" t="s">
        <v>23</v>
      </c>
      <c r="C33" s="9" t="s">
        <v>32</v>
      </c>
      <c r="D33" s="9" t="s">
        <v>16</v>
      </c>
      <c r="E33" s="10" t="s">
        <v>2</v>
      </c>
      <c r="F33" s="20">
        <v>0</v>
      </c>
      <c r="G33" s="20"/>
      <c r="H33" s="20"/>
      <c r="I33" s="21">
        <f t="shared" si="3"/>
        <v>0</v>
      </c>
      <c r="J33" s="20"/>
      <c r="K33" s="22">
        <f>IFERROR(IF($B33="n",SUM($F33:$J33)*1,SUM($F33:$J33)*VLOOKUP($B33&amp;$C33&amp;$E33,'Percentuali maggiorazioni'!$D$1:$E$9,2,FALSE)),0)</f>
        <v>0</v>
      </c>
      <c r="L33" s="22">
        <f t="shared" si="1"/>
        <v>0</v>
      </c>
    </row>
    <row r="34" spans="1:12" x14ac:dyDescent="0.25">
      <c r="A34" s="47">
        <v>3</v>
      </c>
      <c r="B34" s="9" t="s">
        <v>23</v>
      </c>
      <c r="C34" s="9" t="s">
        <v>32</v>
      </c>
      <c r="D34" s="9" t="s">
        <v>16</v>
      </c>
      <c r="E34" s="10" t="s">
        <v>3</v>
      </c>
      <c r="F34" s="20">
        <v>0</v>
      </c>
      <c r="G34" s="20"/>
      <c r="H34" s="20"/>
      <c r="I34" s="21">
        <f t="shared" si="3"/>
        <v>0</v>
      </c>
      <c r="J34" s="20"/>
      <c r="K34" s="22">
        <f>IFERROR(IF($B34="n",SUM($F34:$J34)*1,SUM($F34:$J34)*VLOOKUP($B34&amp;$C34&amp;$E34,'Percentuali maggiorazioni'!$D$1:$E$9,2,FALSE)),0)</f>
        <v>0</v>
      </c>
      <c r="L34" s="22">
        <f t="shared" si="1"/>
        <v>0</v>
      </c>
    </row>
    <row r="35" spans="1:12" x14ac:dyDescent="0.25">
      <c r="A35" s="47">
        <v>3</v>
      </c>
      <c r="B35" s="9" t="s">
        <v>23</v>
      </c>
      <c r="C35" s="9" t="s">
        <v>32</v>
      </c>
      <c r="D35" s="9" t="s">
        <v>16</v>
      </c>
      <c r="E35" s="10" t="s">
        <v>4</v>
      </c>
      <c r="F35" s="20">
        <v>0</v>
      </c>
      <c r="G35" s="20"/>
      <c r="H35" s="20"/>
      <c r="I35" s="21">
        <f t="shared" si="3"/>
        <v>0</v>
      </c>
      <c r="J35" s="20"/>
      <c r="K35" s="22">
        <f>IFERROR(IF($B35="n",SUM($F35:$J35)*1,SUM($F35:$J35)*VLOOKUP($B35&amp;$C35&amp;$E35,'Percentuali maggiorazioni'!$D$1:$E$9,2,FALSE)),0)</f>
        <v>0</v>
      </c>
      <c r="L35" s="22">
        <f t="shared" si="1"/>
        <v>0</v>
      </c>
    </row>
    <row r="36" spans="1:12" x14ac:dyDescent="0.25">
      <c r="A36" s="48">
        <v>3</v>
      </c>
      <c r="B36" s="11" t="s">
        <v>24</v>
      </c>
      <c r="C36" s="11"/>
      <c r="D36" s="11" t="s">
        <v>17</v>
      </c>
      <c r="E36" s="12" t="s">
        <v>2</v>
      </c>
      <c r="F36" s="23">
        <v>0</v>
      </c>
      <c r="G36" s="23"/>
      <c r="H36" s="23"/>
      <c r="I36" s="24">
        <f t="shared" si="3"/>
        <v>0</v>
      </c>
      <c r="J36" s="23"/>
      <c r="K36" s="25">
        <f>IFERROR(IF($B36="n",SUM($F36:$J36)*1,SUM($F36:$J36)*VLOOKUP($B36&amp;$C36&amp;$E36,'Percentuali maggiorazioni'!$D$1:$E$9,2,FALSE)),0)</f>
        <v>0</v>
      </c>
      <c r="L36" s="25">
        <f t="shared" si="1"/>
        <v>0</v>
      </c>
    </row>
    <row r="37" spans="1:12" x14ac:dyDescent="0.25">
      <c r="A37" s="48">
        <v>3</v>
      </c>
      <c r="B37" s="11" t="s">
        <v>24</v>
      </c>
      <c r="C37" s="11"/>
      <c r="D37" s="11" t="s">
        <v>17</v>
      </c>
      <c r="E37" s="12" t="s">
        <v>3</v>
      </c>
      <c r="F37" s="23">
        <v>0</v>
      </c>
      <c r="G37" s="23"/>
      <c r="H37" s="23"/>
      <c r="I37" s="24">
        <f t="shared" si="3"/>
        <v>0</v>
      </c>
      <c r="J37" s="23"/>
      <c r="K37" s="25">
        <f>IFERROR(IF($B37="n",SUM($F37:$J37)*1,SUM($F37:$J37)*VLOOKUP($B37&amp;$C37&amp;$E37,'Percentuali maggiorazioni'!$D$1:$E$9,2,FALSE)),0)</f>
        <v>0</v>
      </c>
      <c r="L37" s="25">
        <f t="shared" si="1"/>
        <v>0</v>
      </c>
    </row>
    <row r="38" spans="1:12" ht="15.75" thickBot="1" x14ac:dyDescent="0.3">
      <c r="A38" s="49">
        <v>3</v>
      </c>
      <c r="B38" s="15" t="s">
        <v>24</v>
      </c>
      <c r="C38" s="15"/>
      <c r="D38" s="15" t="s">
        <v>17</v>
      </c>
      <c r="E38" s="16" t="s">
        <v>4</v>
      </c>
      <c r="F38" s="26">
        <v>0</v>
      </c>
      <c r="G38" s="26"/>
      <c r="H38" s="26"/>
      <c r="I38" s="27">
        <f t="shared" si="3"/>
        <v>0</v>
      </c>
      <c r="J38" s="26"/>
      <c r="K38" s="28">
        <f>IFERROR(IF($B38="n",SUM($F38:$J38)*1,SUM($F38:$J38)*VLOOKUP($B38&amp;$C38&amp;$E38,'Percentuali maggiorazioni'!$D$1:$E$9,2,FALSE)),0)</f>
        <v>0</v>
      </c>
      <c r="L38" s="28">
        <f t="shared" si="1"/>
        <v>0</v>
      </c>
    </row>
    <row r="39" spans="1:12" x14ac:dyDescent="0.25">
      <c r="A39" s="46">
        <v>4</v>
      </c>
      <c r="B39" s="13" t="s">
        <v>23</v>
      </c>
      <c r="C39" s="13" t="s">
        <v>30</v>
      </c>
      <c r="D39" s="13" t="s">
        <v>14</v>
      </c>
      <c r="E39" s="14" t="s">
        <v>2</v>
      </c>
      <c r="F39" s="17">
        <v>0</v>
      </c>
      <c r="G39" s="17"/>
      <c r="H39" s="17"/>
      <c r="I39" s="18">
        <f t="shared" si="3"/>
        <v>0</v>
      </c>
      <c r="J39" s="17"/>
      <c r="K39" s="19">
        <f>IFERROR(IF($B39="n",SUM($F39:$J39)*1,SUM($F39:$J39)*VLOOKUP($B39&amp;$C39&amp;$E39,'Percentuali maggiorazioni'!$D$1:$E$9,2,FALSE)),0)</f>
        <v>0</v>
      </c>
      <c r="L39" s="19">
        <f t="shared" si="1"/>
        <v>0</v>
      </c>
    </row>
    <row r="40" spans="1:12" x14ac:dyDescent="0.25">
      <c r="A40" s="47">
        <v>4</v>
      </c>
      <c r="B40" s="9" t="s">
        <v>23</v>
      </c>
      <c r="C40" s="9" t="s">
        <v>30</v>
      </c>
      <c r="D40" s="9" t="s">
        <v>14</v>
      </c>
      <c r="E40" s="10" t="s">
        <v>3</v>
      </c>
      <c r="F40" s="20">
        <v>0</v>
      </c>
      <c r="G40" s="20"/>
      <c r="H40" s="20"/>
      <c r="I40" s="21">
        <f t="shared" si="3"/>
        <v>0</v>
      </c>
      <c r="J40" s="20"/>
      <c r="K40" s="22">
        <f>IFERROR(IF($B40="n",SUM($F40:$J40)*1,SUM($F40:$J40)*VLOOKUP($B40&amp;$C40&amp;$E40,'Percentuali maggiorazioni'!$D$1:$E$9,2,FALSE)),0)</f>
        <v>0</v>
      </c>
      <c r="L40" s="22">
        <f t="shared" si="1"/>
        <v>0</v>
      </c>
    </row>
    <row r="41" spans="1:12" x14ac:dyDescent="0.25">
      <c r="A41" s="47">
        <v>4</v>
      </c>
      <c r="B41" s="9" t="s">
        <v>23</v>
      </c>
      <c r="C41" s="9" t="s">
        <v>30</v>
      </c>
      <c r="D41" s="9" t="s">
        <v>14</v>
      </c>
      <c r="E41" s="10" t="s">
        <v>4</v>
      </c>
      <c r="F41" s="20">
        <v>0</v>
      </c>
      <c r="G41" s="20"/>
      <c r="H41" s="20"/>
      <c r="I41" s="21">
        <f t="shared" si="3"/>
        <v>0</v>
      </c>
      <c r="J41" s="20"/>
      <c r="K41" s="22">
        <f>IFERROR(IF($B41="n",SUM($F41:$J41)*1,SUM($F41:$J41)*VLOOKUP($B41&amp;$C41&amp;$E41,'Percentuali maggiorazioni'!$D$1:$E$9,2,FALSE)),0)</f>
        <v>0</v>
      </c>
      <c r="L41" s="22">
        <f t="shared" si="1"/>
        <v>0</v>
      </c>
    </row>
    <row r="42" spans="1:12" x14ac:dyDescent="0.25">
      <c r="A42" s="48">
        <v>4</v>
      </c>
      <c r="B42" s="11" t="s">
        <v>23</v>
      </c>
      <c r="C42" s="11" t="s">
        <v>31</v>
      </c>
      <c r="D42" s="11" t="s">
        <v>15</v>
      </c>
      <c r="E42" s="12" t="s">
        <v>2</v>
      </c>
      <c r="F42" s="23">
        <v>0</v>
      </c>
      <c r="G42" s="23"/>
      <c r="H42" s="23"/>
      <c r="I42" s="24">
        <f t="shared" si="3"/>
        <v>0</v>
      </c>
      <c r="J42" s="23"/>
      <c r="K42" s="25">
        <f>IFERROR(IF($B42="n",SUM($F42:$J42)*1,SUM($F42:$J42)*VLOOKUP($B42&amp;$C42&amp;$E42,'Percentuali maggiorazioni'!$D$1:$E$9,2,FALSE)),0)</f>
        <v>0</v>
      </c>
      <c r="L42" s="25">
        <f t="shared" si="1"/>
        <v>0</v>
      </c>
    </row>
    <row r="43" spans="1:12" x14ac:dyDescent="0.25">
      <c r="A43" s="48">
        <v>4</v>
      </c>
      <c r="B43" s="11" t="s">
        <v>23</v>
      </c>
      <c r="C43" s="11" t="s">
        <v>31</v>
      </c>
      <c r="D43" s="11" t="s">
        <v>15</v>
      </c>
      <c r="E43" s="12" t="s">
        <v>3</v>
      </c>
      <c r="F43" s="23">
        <v>0</v>
      </c>
      <c r="G43" s="23"/>
      <c r="H43" s="23"/>
      <c r="I43" s="24">
        <f t="shared" si="3"/>
        <v>0</v>
      </c>
      <c r="J43" s="23"/>
      <c r="K43" s="25">
        <f>IFERROR(IF($B43="n",SUM($F43:$J43)*1,SUM($F43:$J43)*VLOOKUP($B43&amp;$C43&amp;$E43,'Percentuali maggiorazioni'!$D$1:$E$9,2,FALSE)),0)</f>
        <v>0</v>
      </c>
      <c r="L43" s="25">
        <f t="shared" si="1"/>
        <v>0</v>
      </c>
    </row>
    <row r="44" spans="1:12" x14ac:dyDescent="0.25">
      <c r="A44" s="48">
        <v>4</v>
      </c>
      <c r="B44" s="11" t="s">
        <v>23</v>
      </c>
      <c r="C44" s="11" t="s">
        <v>31</v>
      </c>
      <c r="D44" s="11" t="s">
        <v>15</v>
      </c>
      <c r="E44" s="12" t="s">
        <v>4</v>
      </c>
      <c r="F44" s="23">
        <v>0</v>
      </c>
      <c r="G44" s="23"/>
      <c r="H44" s="23"/>
      <c r="I44" s="24">
        <f t="shared" si="3"/>
        <v>0</v>
      </c>
      <c r="J44" s="23"/>
      <c r="K44" s="25">
        <f>IFERROR(IF($B44="n",SUM($F44:$J44)*1,SUM($F44:$J44)*VLOOKUP($B44&amp;$C44&amp;$E44,'Percentuali maggiorazioni'!$D$1:$E$9,2,FALSE)),0)</f>
        <v>0</v>
      </c>
      <c r="L44" s="25">
        <f t="shared" si="1"/>
        <v>0</v>
      </c>
    </row>
    <row r="45" spans="1:12" x14ac:dyDescent="0.25">
      <c r="A45" s="47">
        <v>4</v>
      </c>
      <c r="B45" s="9" t="s">
        <v>23</v>
      </c>
      <c r="C45" s="9" t="s">
        <v>32</v>
      </c>
      <c r="D45" s="9" t="s">
        <v>16</v>
      </c>
      <c r="E45" s="10" t="s">
        <v>2</v>
      </c>
      <c r="F45" s="20">
        <v>0</v>
      </c>
      <c r="G45" s="20"/>
      <c r="H45" s="20"/>
      <c r="I45" s="21">
        <f t="shared" si="3"/>
        <v>0</v>
      </c>
      <c r="J45" s="20"/>
      <c r="K45" s="22">
        <f>IFERROR(IF($B45="n",SUM($F45:$J45)*1,SUM($F45:$J45)*VLOOKUP($B45&amp;$C45&amp;$E45,'Percentuali maggiorazioni'!$D$1:$E$9,2,FALSE)),0)</f>
        <v>0</v>
      </c>
      <c r="L45" s="22">
        <f t="shared" si="1"/>
        <v>0</v>
      </c>
    </row>
    <row r="46" spans="1:12" x14ac:dyDescent="0.25">
      <c r="A46" s="47">
        <v>4</v>
      </c>
      <c r="B46" s="9" t="s">
        <v>23</v>
      </c>
      <c r="C46" s="9" t="s">
        <v>32</v>
      </c>
      <c r="D46" s="9" t="s">
        <v>16</v>
      </c>
      <c r="E46" s="10" t="s">
        <v>3</v>
      </c>
      <c r="F46" s="20">
        <v>0</v>
      </c>
      <c r="G46" s="20"/>
      <c r="H46" s="20"/>
      <c r="I46" s="21">
        <f t="shared" si="3"/>
        <v>0</v>
      </c>
      <c r="J46" s="20"/>
      <c r="K46" s="22">
        <f>IFERROR(IF($B46="n",SUM($F46:$J46)*1,SUM($F46:$J46)*VLOOKUP($B46&amp;$C46&amp;$E46,'Percentuali maggiorazioni'!$D$1:$E$9,2,FALSE)),0)</f>
        <v>0</v>
      </c>
      <c r="L46" s="22">
        <f t="shared" si="1"/>
        <v>0</v>
      </c>
    </row>
    <row r="47" spans="1:12" x14ac:dyDescent="0.25">
      <c r="A47" s="47">
        <v>4</v>
      </c>
      <c r="B47" s="9" t="s">
        <v>23</v>
      </c>
      <c r="C47" s="9" t="s">
        <v>32</v>
      </c>
      <c r="D47" s="9" t="s">
        <v>16</v>
      </c>
      <c r="E47" s="10" t="s">
        <v>4</v>
      </c>
      <c r="F47" s="20">
        <v>0</v>
      </c>
      <c r="G47" s="20"/>
      <c r="H47" s="20"/>
      <c r="I47" s="21">
        <f t="shared" si="3"/>
        <v>0</v>
      </c>
      <c r="J47" s="20"/>
      <c r="K47" s="22">
        <f>IFERROR(IF($B47="n",SUM($F47:$J47)*1,SUM($F47:$J47)*VLOOKUP($B47&amp;$C47&amp;$E47,'Percentuali maggiorazioni'!$D$1:$E$9,2,FALSE)),0)</f>
        <v>0</v>
      </c>
      <c r="L47" s="22">
        <f t="shared" si="1"/>
        <v>0</v>
      </c>
    </row>
    <row r="48" spans="1:12" x14ac:dyDescent="0.25">
      <c r="A48" s="48">
        <v>4</v>
      </c>
      <c r="B48" s="11" t="s">
        <v>24</v>
      </c>
      <c r="C48" s="11"/>
      <c r="D48" s="11" t="s">
        <v>17</v>
      </c>
      <c r="E48" s="12" t="s">
        <v>2</v>
      </c>
      <c r="F48" s="23">
        <v>0</v>
      </c>
      <c r="G48" s="23"/>
      <c r="H48" s="23"/>
      <c r="I48" s="24">
        <f t="shared" si="3"/>
        <v>0</v>
      </c>
      <c r="J48" s="23"/>
      <c r="K48" s="25">
        <f>IFERROR(IF($B48="n",SUM($F48:$J48)*1,SUM($F48:$J48)*VLOOKUP($B48&amp;$C48&amp;$E48,'Percentuali maggiorazioni'!$D$1:$E$9,2,FALSE)),0)</f>
        <v>0</v>
      </c>
      <c r="L48" s="25">
        <f t="shared" si="1"/>
        <v>0</v>
      </c>
    </row>
    <row r="49" spans="1:12" x14ac:dyDescent="0.25">
      <c r="A49" s="48">
        <v>4</v>
      </c>
      <c r="B49" s="11" t="s">
        <v>24</v>
      </c>
      <c r="C49" s="11"/>
      <c r="D49" s="11" t="s">
        <v>17</v>
      </c>
      <c r="E49" s="12" t="s">
        <v>3</v>
      </c>
      <c r="F49" s="23">
        <v>0</v>
      </c>
      <c r="G49" s="23"/>
      <c r="H49" s="23"/>
      <c r="I49" s="24">
        <f t="shared" si="3"/>
        <v>0</v>
      </c>
      <c r="J49" s="23"/>
      <c r="K49" s="25">
        <f>IFERROR(IF($B49="n",SUM($F49:$J49)*1,SUM($F49:$J49)*VLOOKUP($B49&amp;$C49&amp;$E49,'Percentuali maggiorazioni'!$D$1:$E$9,2,FALSE)),0)</f>
        <v>0</v>
      </c>
      <c r="L49" s="25">
        <f t="shared" si="1"/>
        <v>0</v>
      </c>
    </row>
    <row r="50" spans="1:12" ht="15.75" thickBot="1" x14ac:dyDescent="0.3">
      <c r="A50" s="49">
        <v>4</v>
      </c>
      <c r="B50" s="15" t="s">
        <v>24</v>
      </c>
      <c r="C50" s="15"/>
      <c r="D50" s="15" t="s">
        <v>17</v>
      </c>
      <c r="E50" s="16" t="s">
        <v>4</v>
      </c>
      <c r="F50" s="26">
        <v>0</v>
      </c>
      <c r="G50" s="26"/>
      <c r="H50" s="26"/>
      <c r="I50" s="27">
        <f t="shared" si="3"/>
        <v>0</v>
      </c>
      <c r="J50" s="26"/>
      <c r="K50" s="28">
        <f>IFERROR(IF($B50="n",SUM($F50:$J50)*1,SUM($F50:$J50)*VLOOKUP($B50&amp;$C50&amp;$E50,'Percentuali maggiorazioni'!$D$1:$E$9,2,FALSE)),0)</f>
        <v>0</v>
      </c>
      <c r="L50" s="28">
        <f t="shared" si="1"/>
        <v>0</v>
      </c>
    </row>
    <row r="51" spans="1:12" x14ac:dyDescent="0.25">
      <c r="A51" s="46">
        <v>5</v>
      </c>
      <c r="B51" s="13" t="s">
        <v>23</v>
      </c>
      <c r="C51" s="13" t="s">
        <v>30</v>
      </c>
      <c r="D51" s="13" t="s">
        <v>14</v>
      </c>
      <c r="E51" s="14" t="s">
        <v>2</v>
      </c>
      <c r="F51" s="17">
        <v>0</v>
      </c>
      <c r="G51" s="17"/>
      <c r="H51" s="17"/>
      <c r="I51" s="18">
        <f t="shared" si="3"/>
        <v>0</v>
      </c>
      <c r="J51" s="17"/>
      <c r="K51" s="19">
        <f>IFERROR(IF($B51="n",SUM($F51:$J51)*1,SUM($F51:$J51)*VLOOKUP($B51&amp;$C51&amp;$E51,'Percentuali maggiorazioni'!$D$1:$E$9,2,FALSE)),0)</f>
        <v>0</v>
      </c>
      <c r="L51" s="19">
        <f t="shared" si="1"/>
        <v>0</v>
      </c>
    </row>
    <row r="52" spans="1:12" x14ac:dyDescent="0.25">
      <c r="A52" s="47">
        <v>5</v>
      </c>
      <c r="B52" s="9" t="s">
        <v>23</v>
      </c>
      <c r="C52" s="9" t="s">
        <v>30</v>
      </c>
      <c r="D52" s="9" t="s">
        <v>14</v>
      </c>
      <c r="E52" s="10" t="s">
        <v>3</v>
      </c>
      <c r="F52" s="20">
        <v>0</v>
      </c>
      <c r="G52" s="20"/>
      <c r="H52" s="20"/>
      <c r="I52" s="21">
        <f t="shared" si="3"/>
        <v>0</v>
      </c>
      <c r="J52" s="20"/>
      <c r="K52" s="22">
        <f>IFERROR(IF($B52="n",SUM($F52:$J52)*1,SUM($F52:$J52)*VLOOKUP($B52&amp;$C52&amp;$E52,'Percentuali maggiorazioni'!$D$1:$E$9,2,FALSE)),0)</f>
        <v>0</v>
      </c>
      <c r="L52" s="22">
        <f t="shared" si="1"/>
        <v>0</v>
      </c>
    </row>
    <row r="53" spans="1:12" x14ac:dyDescent="0.25">
      <c r="A53" s="47">
        <v>5</v>
      </c>
      <c r="B53" s="9" t="s">
        <v>23</v>
      </c>
      <c r="C53" s="9" t="s">
        <v>30</v>
      </c>
      <c r="D53" s="9" t="s">
        <v>14</v>
      </c>
      <c r="E53" s="10" t="s">
        <v>4</v>
      </c>
      <c r="F53" s="20">
        <v>0</v>
      </c>
      <c r="G53" s="20"/>
      <c r="H53" s="20"/>
      <c r="I53" s="21">
        <f t="shared" si="3"/>
        <v>0</v>
      </c>
      <c r="J53" s="20"/>
      <c r="K53" s="22">
        <f>IFERROR(IF($B53="n",SUM($F53:$J53)*1,SUM($F53:$J53)*VLOOKUP($B53&amp;$C53&amp;$E53,'Percentuali maggiorazioni'!$D$1:$E$9,2,FALSE)),0)</f>
        <v>0</v>
      </c>
      <c r="L53" s="22">
        <f t="shared" si="1"/>
        <v>0</v>
      </c>
    </row>
    <row r="54" spans="1:12" x14ac:dyDescent="0.25">
      <c r="A54" s="48">
        <v>5</v>
      </c>
      <c r="B54" s="11" t="s">
        <v>23</v>
      </c>
      <c r="C54" s="11" t="s">
        <v>31</v>
      </c>
      <c r="D54" s="11" t="s">
        <v>15</v>
      </c>
      <c r="E54" s="12" t="s">
        <v>2</v>
      </c>
      <c r="F54" s="23">
        <v>0</v>
      </c>
      <c r="G54" s="23"/>
      <c r="H54" s="23"/>
      <c r="I54" s="24">
        <f t="shared" si="3"/>
        <v>0</v>
      </c>
      <c r="J54" s="23"/>
      <c r="K54" s="25">
        <f>IFERROR(IF($B54="n",SUM($F54:$J54)*1,SUM($F54:$J54)*VLOOKUP($B54&amp;$C54&amp;$E54,'Percentuali maggiorazioni'!$D$1:$E$9,2,FALSE)),0)</f>
        <v>0</v>
      </c>
      <c r="L54" s="25">
        <f t="shared" si="1"/>
        <v>0</v>
      </c>
    </row>
    <row r="55" spans="1:12" x14ac:dyDescent="0.25">
      <c r="A55" s="48">
        <v>5</v>
      </c>
      <c r="B55" s="11" t="s">
        <v>23</v>
      </c>
      <c r="C55" s="11" t="s">
        <v>31</v>
      </c>
      <c r="D55" s="11" t="s">
        <v>15</v>
      </c>
      <c r="E55" s="12" t="s">
        <v>3</v>
      </c>
      <c r="F55" s="23">
        <v>0</v>
      </c>
      <c r="G55" s="23"/>
      <c r="H55" s="23"/>
      <c r="I55" s="24">
        <f t="shared" si="3"/>
        <v>0</v>
      </c>
      <c r="J55" s="23"/>
      <c r="K55" s="25">
        <f>IFERROR(IF($B55="n",SUM($F55:$J55)*1,SUM($F55:$J55)*VLOOKUP($B55&amp;$C55&amp;$E55,'Percentuali maggiorazioni'!$D$1:$E$9,2,FALSE)),0)</f>
        <v>0</v>
      </c>
      <c r="L55" s="25">
        <f t="shared" si="1"/>
        <v>0</v>
      </c>
    </row>
    <row r="56" spans="1:12" x14ac:dyDescent="0.25">
      <c r="A56" s="48">
        <v>5</v>
      </c>
      <c r="B56" s="11" t="s">
        <v>23</v>
      </c>
      <c r="C56" s="11" t="s">
        <v>31</v>
      </c>
      <c r="D56" s="11" t="s">
        <v>15</v>
      </c>
      <c r="E56" s="12" t="s">
        <v>4</v>
      </c>
      <c r="F56" s="23">
        <v>0</v>
      </c>
      <c r="G56" s="23"/>
      <c r="H56" s="23"/>
      <c r="I56" s="24">
        <f t="shared" si="3"/>
        <v>0</v>
      </c>
      <c r="J56" s="23"/>
      <c r="K56" s="25">
        <f>IFERROR(IF($B56="n",SUM($F56:$J56)*1,SUM($F56:$J56)*VLOOKUP($B56&amp;$C56&amp;$E56,'Percentuali maggiorazioni'!$D$1:$E$9,2,FALSE)),0)</f>
        <v>0</v>
      </c>
      <c r="L56" s="25">
        <f t="shared" si="1"/>
        <v>0</v>
      </c>
    </row>
    <row r="57" spans="1:12" x14ac:dyDescent="0.25">
      <c r="A57" s="47">
        <v>5</v>
      </c>
      <c r="B57" s="9" t="s">
        <v>23</v>
      </c>
      <c r="C57" s="9" t="s">
        <v>32</v>
      </c>
      <c r="D57" s="9" t="s">
        <v>16</v>
      </c>
      <c r="E57" s="10" t="s">
        <v>2</v>
      </c>
      <c r="F57" s="20">
        <v>0</v>
      </c>
      <c r="G57" s="20"/>
      <c r="H57" s="20"/>
      <c r="I57" s="21">
        <f t="shared" si="3"/>
        <v>0</v>
      </c>
      <c r="J57" s="20"/>
      <c r="K57" s="22">
        <f>IFERROR(IF($B57="n",SUM($F57:$J57)*1,SUM($F57:$J57)*VLOOKUP($B57&amp;$C57&amp;$E57,'Percentuali maggiorazioni'!$D$1:$E$9,2,FALSE)),0)</f>
        <v>0</v>
      </c>
      <c r="L57" s="22">
        <f t="shared" si="1"/>
        <v>0</v>
      </c>
    </row>
    <row r="58" spans="1:12" x14ac:dyDescent="0.25">
      <c r="A58" s="47">
        <v>5</v>
      </c>
      <c r="B58" s="9" t="s">
        <v>23</v>
      </c>
      <c r="C58" s="9" t="s">
        <v>32</v>
      </c>
      <c r="D58" s="9" t="s">
        <v>16</v>
      </c>
      <c r="E58" s="10" t="s">
        <v>3</v>
      </c>
      <c r="F58" s="20">
        <v>0</v>
      </c>
      <c r="G58" s="20"/>
      <c r="H58" s="20"/>
      <c r="I58" s="21">
        <f t="shared" si="3"/>
        <v>0</v>
      </c>
      <c r="J58" s="20"/>
      <c r="K58" s="22">
        <f>IFERROR(IF($B58="n",SUM($F58:$J58)*1,SUM($F58:$J58)*VLOOKUP($B58&amp;$C58&amp;$E58,'Percentuali maggiorazioni'!$D$1:$E$9,2,FALSE)),0)</f>
        <v>0</v>
      </c>
      <c r="L58" s="22">
        <f t="shared" si="1"/>
        <v>0</v>
      </c>
    </row>
    <row r="59" spans="1:12" x14ac:dyDescent="0.25">
      <c r="A59" s="47">
        <v>5</v>
      </c>
      <c r="B59" s="9" t="s">
        <v>23</v>
      </c>
      <c r="C59" s="9" t="s">
        <v>32</v>
      </c>
      <c r="D59" s="9" t="s">
        <v>16</v>
      </c>
      <c r="E59" s="10" t="s">
        <v>4</v>
      </c>
      <c r="F59" s="20">
        <v>0</v>
      </c>
      <c r="G59" s="20"/>
      <c r="H59" s="20"/>
      <c r="I59" s="21">
        <f t="shared" si="3"/>
        <v>0</v>
      </c>
      <c r="J59" s="20"/>
      <c r="K59" s="22">
        <f>IFERROR(IF($B59="n",SUM($F59:$J59)*1,SUM($F59:$J59)*VLOOKUP($B59&amp;$C59&amp;$E59,'Percentuali maggiorazioni'!$D$1:$E$9,2,FALSE)),0)</f>
        <v>0</v>
      </c>
      <c r="L59" s="22">
        <f t="shared" si="1"/>
        <v>0</v>
      </c>
    </row>
    <row r="60" spans="1:12" x14ac:dyDescent="0.25">
      <c r="A60" s="48">
        <v>5</v>
      </c>
      <c r="B60" s="11" t="s">
        <v>24</v>
      </c>
      <c r="C60" s="11"/>
      <c r="D60" s="11" t="s">
        <v>17</v>
      </c>
      <c r="E60" s="12" t="s">
        <v>2</v>
      </c>
      <c r="F60" s="23">
        <v>0</v>
      </c>
      <c r="G60" s="23"/>
      <c r="H60" s="23"/>
      <c r="I60" s="24">
        <f t="shared" si="3"/>
        <v>0</v>
      </c>
      <c r="J60" s="23"/>
      <c r="K60" s="25">
        <f>IFERROR(IF($B60="n",SUM($F60:$J60)*1,SUM($F60:$J60)*VLOOKUP($B60&amp;$C60&amp;$E60,'Percentuali maggiorazioni'!$D$1:$E$9,2,FALSE)),0)</f>
        <v>0</v>
      </c>
      <c r="L60" s="25">
        <f t="shared" si="1"/>
        <v>0</v>
      </c>
    </row>
    <row r="61" spans="1:12" x14ac:dyDescent="0.25">
      <c r="A61" s="48">
        <v>5</v>
      </c>
      <c r="B61" s="11" t="s">
        <v>24</v>
      </c>
      <c r="C61" s="11"/>
      <c r="D61" s="11" t="s">
        <v>17</v>
      </c>
      <c r="E61" s="12" t="s">
        <v>3</v>
      </c>
      <c r="F61" s="23">
        <v>0</v>
      </c>
      <c r="G61" s="23"/>
      <c r="H61" s="23"/>
      <c r="I61" s="24">
        <f t="shared" si="3"/>
        <v>0</v>
      </c>
      <c r="J61" s="23"/>
      <c r="K61" s="25">
        <f>IFERROR(IF($B61="n",SUM($F61:$J61)*1,SUM($F61:$J61)*VLOOKUP($B61&amp;$C61&amp;$E61,'Percentuali maggiorazioni'!$D$1:$E$9,2,FALSE)),0)</f>
        <v>0</v>
      </c>
      <c r="L61" s="25">
        <f t="shared" si="1"/>
        <v>0</v>
      </c>
    </row>
    <row r="62" spans="1:12" ht="15.75" thickBot="1" x14ac:dyDescent="0.3">
      <c r="A62" s="49">
        <v>5</v>
      </c>
      <c r="B62" s="15" t="s">
        <v>24</v>
      </c>
      <c r="C62" s="15"/>
      <c r="D62" s="15" t="s">
        <v>17</v>
      </c>
      <c r="E62" s="16" t="s">
        <v>4</v>
      </c>
      <c r="F62" s="26">
        <v>0</v>
      </c>
      <c r="G62" s="26"/>
      <c r="H62" s="26"/>
      <c r="I62" s="27">
        <f t="shared" si="3"/>
        <v>0</v>
      </c>
      <c r="J62" s="26"/>
      <c r="K62" s="28">
        <f>IFERROR(IF($B62="n",SUM($F62:$J62)*1,SUM($F62:$J62)*VLOOKUP($B62&amp;$C62&amp;$E62,'Percentuali maggiorazioni'!$D$1:$E$9,2,FALSE)),0)</f>
        <v>0</v>
      </c>
      <c r="L62" s="28">
        <f t="shared" si="1"/>
        <v>0</v>
      </c>
    </row>
    <row r="63" spans="1:12" x14ac:dyDescent="0.25">
      <c r="A63" s="46">
        <v>6</v>
      </c>
      <c r="B63" s="13" t="s">
        <v>23</v>
      </c>
      <c r="C63" s="13" t="s">
        <v>30</v>
      </c>
      <c r="D63" s="13" t="s">
        <v>14</v>
      </c>
      <c r="E63" s="14" t="s">
        <v>2</v>
      </c>
      <c r="F63" s="17">
        <v>0</v>
      </c>
      <c r="G63" s="17"/>
      <c r="H63" s="17"/>
      <c r="I63" s="18">
        <f t="shared" ref="I63:I74" si="4">F63*0.15</f>
        <v>0</v>
      </c>
      <c r="J63" s="17"/>
      <c r="K63" s="19">
        <f>IFERROR(IF($B63="n",SUM($F63:$J63)*1,SUM($F63:$J63)*VLOOKUP($B63&amp;$C63&amp;$E63,'Percentuali maggiorazioni'!$D$1:$E$9,2,FALSE)),0)</f>
        <v>0</v>
      </c>
      <c r="L63" s="19">
        <f t="shared" si="1"/>
        <v>0</v>
      </c>
    </row>
    <row r="64" spans="1:12" x14ac:dyDescent="0.25">
      <c r="A64" s="47">
        <v>6</v>
      </c>
      <c r="B64" s="9" t="s">
        <v>23</v>
      </c>
      <c r="C64" s="9" t="s">
        <v>30</v>
      </c>
      <c r="D64" s="9" t="s">
        <v>14</v>
      </c>
      <c r="E64" s="10" t="s">
        <v>3</v>
      </c>
      <c r="F64" s="20">
        <v>0</v>
      </c>
      <c r="G64" s="20"/>
      <c r="H64" s="20"/>
      <c r="I64" s="21">
        <f t="shared" si="4"/>
        <v>0</v>
      </c>
      <c r="J64" s="20"/>
      <c r="K64" s="22">
        <f>IFERROR(IF($B64="n",SUM($F64:$J64)*1,SUM($F64:$J64)*VLOOKUP($B64&amp;$C64&amp;$E64,'Percentuali maggiorazioni'!$D$1:$E$9,2,FALSE)),0)</f>
        <v>0</v>
      </c>
      <c r="L64" s="22">
        <f t="shared" si="1"/>
        <v>0</v>
      </c>
    </row>
    <row r="65" spans="1:12" x14ac:dyDescent="0.25">
      <c r="A65" s="47">
        <v>6</v>
      </c>
      <c r="B65" s="9" t="s">
        <v>23</v>
      </c>
      <c r="C65" s="9" t="s">
        <v>30</v>
      </c>
      <c r="D65" s="9" t="s">
        <v>14</v>
      </c>
      <c r="E65" s="10" t="s">
        <v>4</v>
      </c>
      <c r="F65" s="20">
        <v>0</v>
      </c>
      <c r="G65" s="20"/>
      <c r="H65" s="20"/>
      <c r="I65" s="21">
        <f t="shared" si="4"/>
        <v>0</v>
      </c>
      <c r="J65" s="20"/>
      <c r="K65" s="22">
        <f>IFERROR(IF($B65="n",SUM($F65:$J65)*1,SUM($F65:$J65)*VLOOKUP($B65&amp;$C65&amp;$E65,'Percentuali maggiorazioni'!$D$1:$E$9,2,FALSE)),0)</f>
        <v>0</v>
      </c>
      <c r="L65" s="22">
        <f t="shared" si="1"/>
        <v>0</v>
      </c>
    </row>
    <row r="66" spans="1:12" x14ac:dyDescent="0.25">
      <c r="A66" s="48">
        <v>6</v>
      </c>
      <c r="B66" s="11" t="s">
        <v>23</v>
      </c>
      <c r="C66" s="11" t="s">
        <v>31</v>
      </c>
      <c r="D66" s="11" t="s">
        <v>15</v>
      </c>
      <c r="E66" s="12" t="s">
        <v>2</v>
      </c>
      <c r="F66" s="23">
        <v>0</v>
      </c>
      <c r="G66" s="23"/>
      <c r="H66" s="23"/>
      <c r="I66" s="24">
        <f t="shared" si="4"/>
        <v>0</v>
      </c>
      <c r="J66" s="23"/>
      <c r="K66" s="25">
        <f>IFERROR(IF($B66="n",SUM($F66:$J66)*1,SUM($F66:$J66)*VLOOKUP($B66&amp;$C66&amp;$E66,'Percentuali maggiorazioni'!$D$1:$E$9,2,FALSE)),0)</f>
        <v>0</v>
      </c>
      <c r="L66" s="25">
        <f t="shared" si="1"/>
        <v>0</v>
      </c>
    </row>
    <row r="67" spans="1:12" x14ac:dyDescent="0.25">
      <c r="A67" s="48">
        <v>6</v>
      </c>
      <c r="B67" s="11" t="s">
        <v>23</v>
      </c>
      <c r="C67" s="11" t="s">
        <v>31</v>
      </c>
      <c r="D67" s="11" t="s">
        <v>15</v>
      </c>
      <c r="E67" s="12" t="s">
        <v>3</v>
      </c>
      <c r="F67" s="23">
        <v>0</v>
      </c>
      <c r="G67" s="23"/>
      <c r="H67" s="23"/>
      <c r="I67" s="24">
        <f t="shared" si="4"/>
        <v>0</v>
      </c>
      <c r="J67" s="23"/>
      <c r="K67" s="25">
        <f>IFERROR(IF($B67="n",SUM($F67:$J67)*1,SUM($F67:$J67)*VLOOKUP($B67&amp;$C67&amp;$E67,'Percentuali maggiorazioni'!$D$1:$E$9,2,FALSE)),0)</f>
        <v>0</v>
      </c>
      <c r="L67" s="25">
        <f t="shared" si="1"/>
        <v>0</v>
      </c>
    </row>
    <row r="68" spans="1:12" x14ac:dyDescent="0.25">
      <c r="A68" s="48">
        <v>6</v>
      </c>
      <c r="B68" s="11" t="s">
        <v>23</v>
      </c>
      <c r="C68" s="11" t="s">
        <v>31</v>
      </c>
      <c r="D68" s="11" t="s">
        <v>15</v>
      </c>
      <c r="E68" s="12" t="s">
        <v>4</v>
      </c>
      <c r="F68" s="23">
        <v>0</v>
      </c>
      <c r="G68" s="23"/>
      <c r="H68" s="23"/>
      <c r="I68" s="24">
        <f t="shared" si="4"/>
        <v>0</v>
      </c>
      <c r="J68" s="23"/>
      <c r="K68" s="25">
        <f>IFERROR(IF($B68="n",SUM($F68:$J68)*1,SUM($F68:$J68)*VLOOKUP($B68&amp;$C68&amp;$E68,'Percentuali maggiorazioni'!$D$1:$E$9,2,FALSE)),0)</f>
        <v>0</v>
      </c>
      <c r="L68" s="25">
        <f t="shared" ref="L68:L74" si="5">SUM(F68:J68)</f>
        <v>0</v>
      </c>
    </row>
    <row r="69" spans="1:12" x14ac:dyDescent="0.25">
      <c r="A69" s="47">
        <v>6</v>
      </c>
      <c r="B69" s="9" t="s">
        <v>23</v>
      </c>
      <c r="C69" s="9" t="s">
        <v>32</v>
      </c>
      <c r="D69" s="9" t="s">
        <v>16</v>
      </c>
      <c r="E69" s="10" t="s">
        <v>2</v>
      </c>
      <c r="F69" s="20">
        <v>0</v>
      </c>
      <c r="G69" s="20"/>
      <c r="H69" s="20"/>
      <c r="I69" s="21">
        <f t="shared" si="4"/>
        <v>0</v>
      </c>
      <c r="J69" s="20"/>
      <c r="K69" s="22">
        <f>IFERROR(IF($B69="n",SUM($F69:$J69)*1,SUM($F69:$J69)*VLOOKUP($B69&amp;$C69&amp;$E69,'Percentuali maggiorazioni'!$D$1:$E$9,2,FALSE)),0)</f>
        <v>0</v>
      </c>
      <c r="L69" s="22">
        <f t="shared" si="5"/>
        <v>0</v>
      </c>
    </row>
    <row r="70" spans="1:12" x14ac:dyDescent="0.25">
      <c r="A70" s="47">
        <v>6</v>
      </c>
      <c r="B70" s="9" t="s">
        <v>23</v>
      </c>
      <c r="C70" s="9" t="s">
        <v>32</v>
      </c>
      <c r="D70" s="9" t="s">
        <v>16</v>
      </c>
      <c r="E70" s="10" t="s">
        <v>3</v>
      </c>
      <c r="F70" s="20">
        <v>0</v>
      </c>
      <c r="G70" s="20"/>
      <c r="H70" s="20"/>
      <c r="I70" s="21">
        <f t="shared" si="4"/>
        <v>0</v>
      </c>
      <c r="J70" s="20"/>
      <c r="K70" s="22">
        <f>IFERROR(IF($B70="n",SUM($F70:$J70)*1,SUM($F70:$J70)*VLOOKUP($B70&amp;$C70&amp;$E70,'Percentuali maggiorazioni'!$D$1:$E$9,2,FALSE)),0)</f>
        <v>0</v>
      </c>
      <c r="L70" s="22">
        <f t="shared" si="5"/>
        <v>0</v>
      </c>
    </row>
    <row r="71" spans="1:12" x14ac:dyDescent="0.25">
      <c r="A71" s="47">
        <v>6</v>
      </c>
      <c r="B71" s="9" t="s">
        <v>23</v>
      </c>
      <c r="C71" s="9" t="s">
        <v>32</v>
      </c>
      <c r="D71" s="9" t="s">
        <v>16</v>
      </c>
      <c r="E71" s="10" t="s">
        <v>4</v>
      </c>
      <c r="F71" s="20">
        <v>0</v>
      </c>
      <c r="G71" s="20"/>
      <c r="H71" s="20"/>
      <c r="I71" s="21">
        <f t="shared" si="4"/>
        <v>0</v>
      </c>
      <c r="J71" s="20"/>
      <c r="K71" s="22">
        <f>IFERROR(IF($B71="n",SUM($F71:$J71)*1,SUM($F71:$J71)*VLOOKUP($B71&amp;$C71&amp;$E71,'Percentuali maggiorazioni'!$D$1:$E$9,2,FALSE)),0)</f>
        <v>0</v>
      </c>
      <c r="L71" s="22">
        <f t="shared" si="5"/>
        <v>0</v>
      </c>
    </row>
    <row r="72" spans="1:12" x14ac:dyDescent="0.25">
      <c r="A72" s="48">
        <v>6</v>
      </c>
      <c r="B72" s="11" t="s">
        <v>24</v>
      </c>
      <c r="C72" s="11"/>
      <c r="D72" s="11" t="s">
        <v>17</v>
      </c>
      <c r="E72" s="12" t="s">
        <v>2</v>
      </c>
      <c r="F72" s="23">
        <v>0</v>
      </c>
      <c r="G72" s="23"/>
      <c r="H72" s="23"/>
      <c r="I72" s="24">
        <f t="shared" si="4"/>
        <v>0</v>
      </c>
      <c r="J72" s="23"/>
      <c r="K72" s="25">
        <f>IFERROR(IF($B72="n",SUM($F72:$J72)*1,SUM($F72:$J72)*VLOOKUP($B72&amp;$C72&amp;$E72,'Percentuali maggiorazioni'!$D$1:$E$9,2,FALSE)),0)</f>
        <v>0</v>
      </c>
      <c r="L72" s="25">
        <f t="shared" si="5"/>
        <v>0</v>
      </c>
    </row>
    <row r="73" spans="1:12" x14ac:dyDescent="0.25">
      <c r="A73" s="48">
        <v>6</v>
      </c>
      <c r="B73" s="11" t="s">
        <v>24</v>
      </c>
      <c r="C73" s="11"/>
      <c r="D73" s="11" t="s">
        <v>17</v>
      </c>
      <c r="E73" s="12" t="s">
        <v>3</v>
      </c>
      <c r="F73" s="23">
        <v>0</v>
      </c>
      <c r="G73" s="23"/>
      <c r="H73" s="23"/>
      <c r="I73" s="24">
        <f t="shared" si="4"/>
        <v>0</v>
      </c>
      <c r="J73" s="23"/>
      <c r="K73" s="25">
        <f>IFERROR(IF($B73="n",SUM($F73:$J73)*1,SUM($F73:$J73)*VLOOKUP($B73&amp;$C73&amp;$E73,'Percentuali maggiorazioni'!$D$1:$E$9,2,FALSE)),0)</f>
        <v>0</v>
      </c>
      <c r="L73" s="25">
        <f t="shared" si="5"/>
        <v>0</v>
      </c>
    </row>
    <row r="74" spans="1:12" ht="15.75" thickBot="1" x14ac:dyDescent="0.3">
      <c r="A74" s="49">
        <v>6</v>
      </c>
      <c r="B74" s="15" t="s">
        <v>24</v>
      </c>
      <c r="C74" s="15"/>
      <c r="D74" s="15" t="s">
        <v>17</v>
      </c>
      <c r="E74" s="16" t="s">
        <v>4</v>
      </c>
      <c r="F74" s="26">
        <v>0</v>
      </c>
      <c r="G74" s="26"/>
      <c r="H74" s="26"/>
      <c r="I74" s="27">
        <f t="shared" si="4"/>
        <v>0</v>
      </c>
      <c r="J74" s="26"/>
      <c r="K74" s="28">
        <f>IFERROR(IF($B74="n",SUM($F74:$J74)*1,SUM($F74:$J74)*VLOOKUP($B74&amp;$C74&amp;$E74,'Percentuali maggiorazioni'!$D$1:$E$9,2,FALSE)),0)</f>
        <v>0</v>
      </c>
      <c r="L74" s="28">
        <f t="shared" si="5"/>
        <v>0</v>
      </c>
    </row>
    <row r="75" spans="1:12" ht="15.75" thickBot="1" x14ac:dyDescent="0.3">
      <c r="F75" s="29"/>
      <c r="G75" s="29"/>
      <c r="H75" s="29"/>
      <c r="I75" s="29"/>
      <c r="J75" s="29"/>
      <c r="K75" s="29"/>
      <c r="L75" s="29"/>
    </row>
    <row r="76" spans="1:12" ht="15.75" thickBot="1" x14ac:dyDescent="0.3">
      <c r="A76" s="63" t="s">
        <v>10</v>
      </c>
      <c r="B76" s="64"/>
      <c r="C76" s="64"/>
      <c r="D76" s="65"/>
      <c r="E76" s="2"/>
      <c r="F76" s="30">
        <f>SUM(F3:F74)</f>
        <v>0</v>
      </c>
      <c r="G76" s="30">
        <f t="shared" ref="G76:L76" si="6">SUM(G3:G74)</f>
        <v>0</v>
      </c>
      <c r="H76" s="30">
        <f t="shared" si="6"/>
        <v>0</v>
      </c>
      <c r="I76" s="30">
        <f t="shared" si="6"/>
        <v>0</v>
      </c>
      <c r="J76" s="33">
        <f t="shared" si="6"/>
        <v>0</v>
      </c>
      <c r="K76" s="34">
        <f>SUM(K3:K74)</f>
        <v>0</v>
      </c>
      <c r="L76" s="34">
        <f t="shared" si="6"/>
        <v>0</v>
      </c>
    </row>
  </sheetData>
  <autoFilter ref="A2:L74" xr:uid="{5B069B29-6ADF-4ECA-AFE8-B6853AF61B72}"/>
  <mergeCells count="5">
    <mergeCell ref="N5:P14"/>
    <mergeCell ref="F1:L1"/>
    <mergeCell ref="A76:D76"/>
    <mergeCell ref="A1:E1"/>
    <mergeCell ref="M1:M2"/>
  </mergeCells>
  <dataValidations count="2">
    <dataValidation type="list" allowBlank="1" showInputMessage="1" showErrorMessage="1" sqref="B3:B74" xr:uid="{77B01096-E6D1-4BF7-9A0E-ABF7EF513FFE}">
      <formula1>aiuti</formula1>
    </dataValidation>
    <dataValidation type="list" allowBlank="1" showInputMessage="1" showErrorMessage="1" sqref="C3:C74" xr:uid="{CEBC23EF-B479-4513-AEE8-FD375D0FB3CC}">
      <formula1>imprese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00BD3-D3E1-4442-BFF2-7DC08F210B0A}">
  <dimension ref="A1:C4"/>
  <sheetViews>
    <sheetView workbookViewId="0">
      <selection activeCell="W9" sqref="W9"/>
    </sheetView>
  </sheetViews>
  <sheetFormatPr defaultRowHeight="15" x14ac:dyDescent="0.25"/>
  <cols>
    <col min="2" max="2" width="12.7109375" bestFit="1" customWidth="1"/>
  </cols>
  <sheetData>
    <row r="1" spans="1:3" x14ac:dyDescent="0.25">
      <c r="A1" t="s">
        <v>22</v>
      </c>
      <c r="B1" t="s">
        <v>21</v>
      </c>
      <c r="C1" t="s">
        <v>25</v>
      </c>
    </row>
    <row r="2" spans="1:3" x14ac:dyDescent="0.25">
      <c r="A2" t="s">
        <v>23</v>
      </c>
      <c r="B2" t="s">
        <v>30</v>
      </c>
      <c r="C2" t="s">
        <v>26</v>
      </c>
    </row>
    <row r="3" spans="1:3" x14ac:dyDescent="0.25">
      <c r="A3" t="s">
        <v>24</v>
      </c>
      <c r="B3" t="s">
        <v>31</v>
      </c>
      <c r="C3" t="s">
        <v>27</v>
      </c>
    </row>
    <row r="4" spans="1:3" x14ac:dyDescent="0.25">
      <c r="B4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A7CF0-4702-498E-A9E3-FCB7F1D07426}">
  <dimension ref="A1:E8"/>
  <sheetViews>
    <sheetView workbookViewId="0">
      <selection activeCell="C6" sqref="C6:C7"/>
    </sheetView>
  </sheetViews>
  <sheetFormatPr defaultRowHeight="15" x14ac:dyDescent="0.25"/>
  <cols>
    <col min="1" max="1" width="24" customWidth="1"/>
    <col min="2" max="2" width="18.28515625" customWidth="1"/>
    <col min="10" max="10" width="20.7109375" bestFit="1" customWidth="1"/>
    <col min="13" max="13" width="11.7109375" customWidth="1"/>
  </cols>
  <sheetData>
    <row r="1" spans="1:5" ht="48" customHeight="1" thickBot="1" x14ac:dyDescent="0.3">
      <c r="A1" s="70" t="s">
        <v>35</v>
      </c>
      <c r="B1" s="72" t="s">
        <v>36</v>
      </c>
      <c r="C1" s="74" t="s">
        <v>37</v>
      </c>
      <c r="D1" s="75"/>
      <c r="E1" s="76"/>
    </row>
    <row r="2" spans="1:5" ht="26.25" thickBot="1" x14ac:dyDescent="0.3">
      <c r="A2" s="71"/>
      <c r="B2" s="73"/>
      <c r="C2" s="36" t="s">
        <v>38</v>
      </c>
      <c r="D2" s="36" t="s">
        <v>39</v>
      </c>
      <c r="E2" s="36" t="s">
        <v>40</v>
      </c>
    </row>
    <row r="3" spans="1:5" ht="15.75" thickBot="1" x14ac:dyDescent="0.3">
      <c r="A3" s="37" t="s">
        <v>41</v>
      </c>
      <c r="B3" s="38">
        <v>1</v>
      </c>
      <c r="C3" s="38">
        <v>1</v>
      </c>
      <c r="D3" s="38">
        <v>1</v>
      </c>
      <c r="E3" s="38">
        <v>1</v>
      </c>
    </row>
    <row r="4" spans="1:5" ht="15.75" thickBot="1" x14ac:dyDescent="0.3">
      <c r="A4" s="37" t="s">
        <v>42</v>
      </c>
      <c r="B4" s="38">
        <v>1</v>
      </c>
      <c r="C4" s="38">
        <v>0.5</v>
      </c>
      <c r="D4" s="38">
        <v>0.6</v>
      </c>
      <c r="E4" s="38">
        <v>0.7</v>
      </c>
    </row>
    <row r="5" spans="1:5" ht="39" thickBot="1" x14ac:dyDescent="0.3">
      <c r="A5" s="39" t="s">
        <v>43</v>
      </c>
      <c r="B5" s="40">
        <v>0</v>
      </c>
      <c r="C5" s="40">
        <v>0.15</v>
      </c>
      <c r="D5" s="40">
        <v>0.15</v>
      </c>
      <c r="E5" s="40">
        <v>0.1</v>
      </c>
    </row>
    <row r="6" spans="1:5" ht="15.75" thickBot="1" x14ac:dyDescent="0.3">
      <c r="A6" s="37" t="s">
        <v>44</v>
      </c>
      <c r="B6" s="38">
        <v>1</v>
      </c>
      <c r="C6" s="38">
        <v>0.25</v>
      </c>
      <c r="D6" s="38">
        <v>0.35</v>
      </c>
      <c r="E6" s="38">
        <v>0.45</v>
      </c>
    </row>
    <row r="7" spans="1:5" ht="39" thickBot="1" x14ac:dyDescent="0.3">
      <c r="A7" s="39" t="s">
        <v>45</v>
      </c>
      <c r="B7" s="40">
        <v>0</v>
      </c>
      <c r="C7" s="40">
        <v>0.15</v>
      </c>
      <c r="D7" s="40">
        <v>0.15</v>
      </c>
      <c r="E7" s="40">
        <v>0.15</v>
      </c>
    </row>
    <row r="8" spans="1:5" x14ac:dyDescent="0.25">
      <c r="C8" s="42"/>
      <c r="D8" s="42"/>
      <c r="E8" s="42"/>
    </row>
  </sheetData>
  <mergeCells count="3">
    <mergeCell ref="A1:A2"/>
    <mergeCell ref="B1:B2"/>
    <mergeCell ref="C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5A951-7A07-4F0B-96CF-41B85F0C20B4}">
  <dimension ref="A1:E9"/>
  <sheetViews>
    <sheetView workbookViewId="0">
      <selection activeCell="C12" sqref="C12"/>
    </sheetView>
  </sheetViews>
  <sheetFormatPr defaultRowHeight="15" x14ac:dyDescent="0.25"/>
  <cols>
    <col min="1" max="1" width="1.7109375" bestFit="1" customWidth="1"/>
    <col min="2" max="2" width="12.7109375" bestFit="1" customWidth="1"/>
    <col min="3" max="3" width="20.7109375" bestFit="1" customWidth="1"/>
    <col min="4" max="4" width="33.7109375" bestFit="1" customWidth="1"/>
    <col min="5" max="5" width="5" bestFit="1" customWidth="1"/>
  </cols>
  <sheetData>
    <row r="1" spans="1:5" x14ac:dyDescent="0.25">
      <c r="A1" s="43" t="s">
        <v>47</v>
      </c>
      <c r="B1" s="45" t="s">
        <v>30</v>
      </c>
      <c r="C1" s="44" t="s">
        <v>2</v>
      </c>
      <c r="D1" s="43" t="str">
        <f>A1&amp;B1&amp;C1</f>
        <v>sMicro/PiccolaRicerca fondamentale</v>
      </c>
      <c r="E1" s="43">
        <v>1</v>
      </c>
    </row>
    <row r="2" spans="1:5" x14ac:dyDescent="0.25">
      <c r="A2" s="43" t="s">
        <v>47</v>
      </c>
      <c r="B2" s="45" t="s">
        <v>30</v>
      </c>
      <c r="C2" s="44" t="s">
        <v>3</v>
      </c>
      <c r="D2" s="43" t="str">
        <f t="shared" ref="D2:D9" si="0">A2&amp;B2&amp;C2</f>
        <v>sMicro/PiccolaRicerca industriale</v>
      </c>
      <c r="E2" s="43">
        <v>0.8</v>
      </c>
    </row>
    <row r="3" spans="1:5" x14ac:dyDescent="0.25">
      <c r="A3" s="43" t="s">
        <v>47</v>
      </c>
      <c r="B3" s="45" t="s">
        <v>30</v>
      </c>
      <c r="C3" s="44" t="s">
        <v>4</v>
      </c>
      <c r="D3" s="43" t="str">
        <f t="shared" si="0"/>
        <v>sMicro/PiccolaSviluppo sperimentale</v>
      </c>
      <c r="E3" s="43">
        <v>0.6</v>
      </c>
    </row>
    <row r="4" spans="1:5" x14ac:dyDescent="0.25">
      <c r="A4" s="43" t="s">
        <v>47</v>
      </c>
      <c r="B4" s="45" t="s">
        <v>31</v>
      </c>
      <c r="C4" s="44" t="s">
        <v>2</v>
      </c>
      <c r="D4" s="43" t="str">
        <f t="shared" si="0"/>
        <v>sMediaRicerca fondamentale</v>
      </c>
      <c r="E4" s="43">
        <v>1</v>
      </c>
    </row>
    <row r="5" spans="1:5" x14ac:dyDescent="0.25">
      <c r="A5" s="43" t="s">
        <v>47</v>
      </c>
      <c r="B5" s="45" t="s">
        <v>31</v>
      </c>
      <c r="C5" s="44" t="s">
        <v>3</v>
      </c>
      <c r="D5" s="43" t="str">
        <f t="shared" si="0"/>
        <v>sMediaRicerca industriale</v>
      </c>
      <c r="E5" s="43">
        <v>0.75</v>
      </c>
    </row>
    <row r="6" spans="1:5" x14ac:dyDescent="0.25">
      <c r="A6" s="43" t="s">
        <v>47</v>
      </c>
      <c r="B6" s="45" t="s">
        <v>31</v>
      </c>
      <c r="C6" s="44" t="s">
        <v>4</v>
      </c>
      <c r="D6" s="43" t="str">
        <f t="shared" si="0"/>
        <v>sMediaSviluppo sperimentale</v>
      </c>
      <c r="E6" s="43">
        <v>0.5</v>
      </c>
    </row>
    <row r="7" spans="1:5" x14ac:dyDescent="0.25">
      <c r="A7" s="43" t="s">
        <v>47</v>
      </c>
      <c r="B7" s="45" t="s">
        <v>32</v>
      </c>
      <c r="C7" s="44" t="s">
        <v>2</v>
      </c>
      <c r="D7" s="43" t="str">
        <f t="shared" si="0"/>
        <v>sGrandeRicerca fondamentale</v>
      </c>
      <c r="E7" s="43">
        <v>1</v>
      </c>
    </row>
    <row r="8" spans="1:5" x14ac:dyDescent="0.25">
      <c r="A8" s="43" t="s">
        <v>47</v>
      </c>
      <c r="B8" s="45" t="s">
        <v>32</v>
      </c>
      <c r="C8" s="44" t="s">
        <v>3</v>
      </c>
      <c r="D8" s="43" t="str">
        <f t="shared" si="0"/>
        <v>sGrandeRicerca industriale</v>
      </c>
      <c r="E8" s="43">
        <v>0.65</v>
      </c>
    </row>
    <row r="9" spans="1:5" x14ac:dyDescent="0.25">
      <c r="A9" s="43" t="s">
        <v>47</v>
      </c>
      <c r="B9" s="45" t="s">
        <v>32</v>
      </c>
      <c r="C9" s="44" t="s">
        <v>4</v>
      </c>
      <c r="D9" s="43" t="str">
        <f t="shared" si="0"/>
        <v>sGrandeSviluppo sperimentale</v>
      </c>
      <c r="E9" s="43">
        <v>0.4</v>
      </c>
    </row>
  </sheetData>
  <dataValidations count="1">
    <dataValidation type="list" allowBlank="1" showInputMessage="1" showErrorMessage="1" sqref="B1:B9" xr:uid="{4EB1AA53-D31A-462A-8295-8CF10E24984A}">
      <formula1>imprese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6</vt:i4>
      </vt:variant>
    </vt:vector>
  </HeadingPairs>
  <TitlesOfParts>
    <vt:vector size="10" baseType="lpstr">
      <vt:lpstr>BUDGET</vt:lpstr>
      <vt:lpstr>Etichette</vt:lpstr>
      <vt:lpstr>Tabella_AGEVOLAZIONI</vt:lpstr>
      <vt:lpstr>Percentuali maggiorazioni</vt:lpstr>
      <vt:lpstr>AGEVOLAZIONI</vt:lpstr>
      <vt:lpstr>aiuti</vt:lpstr>
      <vt:lpstr>COSTO_TOTALE</vt:lpstr>
      <vt:lpstr>imprese</vt:lpstr>
      <vt:lpstr>sede</vt:lpstr>
      <vt:lpstr>TOTALE_AGEVOLAZIONE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elisa.nicosia@unipr.it</dc:creator>
  <cp:lastModifiedBy>Simona Ferraioli</cp:lastModifiedBy>
  <dcterms:created xsi:type="dcterms:W3CDTF">2023-09-27T18:16:58Z</dcterms:created>
  <dcterms:modified xsi:type="dcterms:W3CDTF">2024-01-22T12:50:06Z</dcterms:modified>
</cp:coreProperties>
</file>